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Area" localSheetId="0">'дод.5'!$D$1:$AK$27</definedName>
  </definedNames>
  <calcPr fullCalcOnLoad="1"/>
</workbook>
</file>

<file path=xl/sharedStrings.xml><?xml version="1.0" encoding="utf-8"?>
<sst xmlns="http://schemas.openxmlformats.org/spreadsheetml/2006/main" count="68" uniqueCount="60">
  <si>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</si>
  <si>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</si>
  <si>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</si>
  <si>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</si>
  <si>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</si>
  <si>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</si>
  <si>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</si>
  <si>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</si>
  <si>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</si>
  <si>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</si>
  <si>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</si>
  <si>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</si>
  <si>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</si>
  <si>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</si>
  <si>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О4</t>
  </si>
  <si>
    <t>найменування трансферту</t>
  </si>
  <si>
    <t>О7</t>
  </si>
  <si>
    <t>Х</t>
  </si>
  <si>
    <t>УСЬОГО</t>
  </si>
  <si>
    <t>(грн)</t>
  </si>
  <si>
    <t xml:space="preserve">Міжбюджетні трансферти на 2019 рік  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</si>
  <si>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</si>
  <si>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</si>
  <si>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</si>
  <si>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</si>
  <si>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</si>
  <si>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</si>
  <si>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</si>
  <si>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</si>
  <si>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</si>
  <si>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</si>
  <si>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</si>
  <si>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</si>
  <si>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 xml:space="preserve">Додаток 5                                                         </t>
  </si>
  <si>
    <t>Інша субвенція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</si>
  <si>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</si>
  <si>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(41050100)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</si>
  <si>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(41050200)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</si>
  <si>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(41050300)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</si>
  <si>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(41050700)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</si>
  <si>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</si>
  <si>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</si>
  <si>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</si>
  <si>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>виконання заходів Програми передачі нетеліей багатодітним сім"ям, які проживають у сільській місцевості Чернігівської області (41053900)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</si>
  <si>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</si>
  <si>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</si>
  <si>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</si>
  <si>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</si>
  <si>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Інша дотація</t>
  </si>
  <si>
    <t>Субвенція на соціально-економічний розвиток територій</t>
  </si>
  <si>
    <t>за рахунок залишку коштів освітньої субвенції, що утворився на початок бюджетного періоду (41051100)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</si>
  <si>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держаавного бюдету (41051400)</t>
  </si>
  <si>
    <t>виконання доручень виборців депутататами обласної ради (41053900)</t>
  </si>
  <si>
    <t>Інша дотація з місцевого бюджету (41040200)</t>
  </si>
  <si>
    <t>Інша субвенція з місцевих бюджетів (410539)</t>
  </si>
  <si>
    <t>здійснення переданих видатків у сфері охорони здоров`я за рахунок коштів медичної субвенції (41051500)</t>
  </si>
  <si>
    <t>на реалізацію заходів, спрямованих на підвищення якості освіти за рахунок відповідної субвенції з державного бюджету (41054300)</t>
  </si>
  <si>
    <t>до рішення районної ради від 05.06.2019 № 450</t>
  </si>
  <si>
    <t xml:space="preserve">"Про внесення змін до рішення  районної ради </t>
  </si>
  <si>
    <t>від 22 .12.2018 "Про районний бюджет на 2019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</si>
</sst>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8"/>
      <name val="Times New Roman Cyr"/>
      <family val="1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9" fillId="0" borderId="6" applyNumberFormat="0" applyFill="0" applyAlignment="0" applyProtection="0"/>
    <xf numFmtId="0" fontId="22" fillId="0" borderId="7" applyNumberFormat="0" applyFill="0" applyAlignment="0" applyProtection="0"/>
    <xf numFmtId="0" fontId="40" fillId="21" borderId="8" applyNumberFormat="0" applyAlignment="0" applyProtection="0"/>
    <xf numFmtId="0" fontId="23" fillId="21" borderId="8" applyNumberFormat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5" fillId="22" borderId="0" applyNumberFormat="0" applyBorder="0" applyAlignment="0" applyProtection="0"/>
    <xf numFmtId="0" fontId="38" fillId="20" borderId="1" applyNumberFormat="0" applyAlignment="0" applyProtection="0"/>
    <xf numFmtId="0" fontId="2" fillId="0" borderId="0">
      <alignment/>
      <protection/>
    </xf>
    <xf numFmtId="0" fontId="43" fillId="0" borderId="7" applyNumberFormat="0" applyFill="0" applyAlignment="0" applyProtection="0"/>
    <xf numFmtId="0" fontId="27" fillId="3" borderId="0" applyNumberFormat="0" applyBorder="0" applyAlignment="0" applyProtection="0"/>
    <xf numFmtId="0" fontId="3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7" fillId="20" borderId="2" applyNumberFormat="0" applyAlignment="0" applyProtection="0"/>
    <xf numFmtId="0" fontId="29" fillId="0" borderId="6" applyNumberFormat="0" applyFill="0" applyAlignment="0" applyProtection="0"/>
    <xf numFmtId="0" fontId="2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/>
    </xf>
    <xf numFmtId="0" fontId="10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10" fillId="0" borderId="11" xfId="52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/>
    </xf>
    <xf numFmtId="0" fontId="10" fillId="0" borderId="0" xfId="52" applyFont="1" applyFill="1" applyBorder="1" applyAlignment="1">
      <alignment horizontal="right" wrapText="1"/>
      <protection/>
    </xf>
    <xf numFmtId="0" fontId="10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right"/>
    </xf>
    <xf numFmtId="0" fontId="10" fillId="0" borderId="12" xfId="52" applyFont="1" applyFill="1" applyBorder="1" applyAlignment="1">
      <alignment horizontal="right" wrapText="1"/>
      <protection/>
    </xf>
    <xf numFmtId="0" fontId="10" fillId="0" borderId="13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10" fillId="0" borderId="11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center"/>
      <protection/>
    </xf>
    <xf numFmtId="0" fontId="10" fillId="0" borderId="14" xfId="52" applyFont="1" applyFill="1" applyBorder="1" applyAlignment="1">
      <alignment horizontal="center"/>
      <protection/>
    </xf>
    <xf numFmtId="0" fontId="10" fillId="0" borderId="16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2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Alignment="1" applyProtection="1">
      <alignment horizontal="right" vertical="center" wrapTex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Y58"/>
  <sheetViews>
    <sheetView showZeros="0" tabSelected="1" zoomScale="75" zoomScaleNormal="75" zoomScaleSheetLayoutView="110" zoomScalePageLayoutView="0" workbookViewId="0" topLeftCell="D1">
      <pane xSplit="3120" topLeftCell="D1" activePane="topRight" state="split"/>
      <selection pane="topLeft" activeCell="D13" sqref="D13:E24"/>
      <selection pane="topRight" activeCell="I9" sqref="I9:Z9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1.33203125" style="1" customWidth="1"/>
    <col min="6" max="6" width="14.83203125" style="1" customWidth="1"/>
    <col min="7" max="7" width="17" style="1" hidden="1" customWidth="1"/>
    <col min="8" max="8" width="17" style="1" customWidth="1"/>
    <col min="9" max="9" width="15.5" style="1" customWidth="1"/>
    <col min="10" max="10" width="15.33203125" style="1" customWidth="1"/>
    <col min="11" max="11" width="15.66015625" style="1" customWidth="1"/>
    <col min="12" max="12" width="14.83203125" style="1" customWidth="1"/>
    <col min="13" max="13" width="12.66015625" style="1" customWidth="1"/>
    <col min="14" max="14" width="10.66015625" style="1" customWidth="1"/>
    <col min="15" max="15" width="12.83203125" style="1" customWidth="1"/>
    <col min="16" max="16" width="15.83203125" style="1" customWidth="1"/>
    <col min="17" max="17" width="10.66015625" style="1" customWidth="1"/>
    <col min="18" max="18" width="10.5" style="1" customWidth="1"/>
    <col min="19" max="19" width="11.16015625" style="1" customWidth="1"/>
    <col min="20" max="20" width="12.5" style="1" customWidth="1"/>
    <col min="21" max="21" width="12.33203125" style="1" customWidth="1"/>
    <col min="22" max="22" width="15.83203125" style="1" hidden="1" customWidth="1"/>
    <col min="23" max="23" width="14.5" style="1" customWidth="1"/>
    <col min="24" max="24" width="11.66015625" style="1" customWidth="1"/>
    <col min="25" max="25" width="14" style="1" customWidth="1"/>
    <col min="26" max="26" width="11.66015625" style="1" customWidth="1"/>
    <col min="27" max="27" width="4" style="1" hidden="1" customWidth="1"/>
    <col min="28" max="28" width="10" style="1" hidden="1" customWidth="1"/>
    <col min="29" max="29" width="14.83203125" style="1" customWidth="1"/>
    <col min="30" max="30" width="16.83203125" style="1" customWidth="1"/>
    <col min="31" max="32" width="14" style="1" customWidth="1"/>
    <col min="33" max="33" width="12.5" style="1" customWidth="1"/>
    <col min="34" max="34" width="15.83203125" style="1" hidden="1" customWidth="1"/>
    <col min="35" max="35" width="21.16015625" style="1" hidden="1" customWidth="1"/>
    <col min="36" max="36" width="11.5" style="1" hidden="1" customWidth="1"/>
    <col min="37" max="37" width="13.33203125" style="1" customWidth="1"/>
    <col min="38" max="38" width="23.33203125" style="1" customWidth="1"/>
    <col min="39" max="39" width="18.66015625" style="1" customWidth="1"/>
    <col min="40" max="40" width="18.33203125" style="1" customWidth="1"/>
    <col min="41" max="41" width="21.33203125" style="1" customWidth="1"/>
    <col min="42" max="42" width="24.5" style="1" customWidth="1"/>
    <col min="43" max="43" width="21.33203125" style="1" customWidth="1"/>
    <col min="44" max="44" width="19.16015625" style="1" customWidth="1"/>
    <col min="45" max="45" width="19.33203125" style="1" customWidth="1"/>
    <col min="46" max="46" width="21.66015625" style="1" customWidth="1"/>
    <col min="47" max="47" width="19.33203125" style="1" customWidth="1"/>
    <col min="48" max="48" width="26.16015625" style="1" customWidth="1"/>
    <col min="49" max="49" width="37.33203125" style="1" customWidth="1"/>
    <col min="50" max="50" width="17.16015625" style="1" customWidth="1"/>
    <col min="51" max="51" width="20.16015625" style="1" customWidth="1"/>
    <col min="52" max="16384" width="9.16015625" style="1" customWidth="1"/>
  </cols>
  <sheetData>
    <row r="1" spans="4:37" s="11" customFormat="1" ht="18.75">
      <c r="D1" s="38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03" t="s">
        <v>33</v>
      </c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</row>
    <row r="2" spans="4:37" s="11" customFormat="1" ht="18.75">
      <c r="D2" s="38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97" t="s">
        <v>57</v>
      </c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</row>
    <row r="3" spans="4:37" ht="17.25" customHeight="1"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97" t="s">
        <v>58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</row>
    <row r="4" spans="4:37" ht="17.25" customHeight="1"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97" t="s">
        <v>59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37" ht="31.5" customHeight="1">
      <c r="A5" s="5"/>
      <c r="B5" s="5"/>
      <c r="C5" s="5"/>
      <c r="D5" s="6"/>
      <c r="E5" s="100" t="s">
        <v>20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6"/>
    </row>
    <row r="6" spans="1:37" ht="18" customHeight="1" thickBot="1">
      <c r="A6" s="5"/>
      <c r="B6" s="5"/>
      <c r="C6" s="5"/>
      <c r="D6" s="5"/>
      <c r="AA6" s="7"/>
      <c r="AB6" s="7"/>
      <c r="AC6" s="7"/>
      <c r="AD6" s="8"/>
      <c r="AI6" s="7"/>
      <c r="AJ6" s="7"/>
      <c r="AK6" s="8" t="s">
        <v>19</v>
      </c>
    </row>
    <row r="7" spans="1:37" ht="18" customHeight="1" thickBot="1">
      <c r="A7" s="5"/>
      <c r="B7" s="5"/>
      <c r="C7" s="5"/>
      <c r="D7" s="104" t="s">
        <v>0</v>
      </c>
      <c r="E7" s="79" t="s">
        <v>1</v>
      </c>
      <c r="F7" s="82" t="s">
        <v>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  <c r="AD7" s="84"/>
      <c r="AE7" s="85" t="s">
        <v>3</v>
      </c>
      <c r="AF7" s="86"/>
      <c r="AG7" s="87"/>
      <c r="AH7" s="87"/>
      <c r="AI7" s="87"/>
      <c r="AJ7" s="87"/>
      <c r="AK7" s="88"/>
    </row>
    <row r="8" spans="1:37" s="11" customFormat="1" ht="29.25" customHeight="1">
      <c r="A8" s="9" t="s">
        <v>4</v>
      </c>
      <c r="B8" s="10" t="s">
        <v>5</v>
      </c>
      <c r="C8" s="35">
        <v>0</v>
      </c>
      <c r="D8" s="105"/>
      <c r="E8" s="80"/>
      <c r="F8" s="89" t="s">
        <v>6</v>
      </c>
      <c r="G8" s="90"/>
      <c r="H8" s="60"/>
      <c r="I8" s="90" t="s">
        <v>7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65"/>
      <c r="AD8" s="98" t="s">
        <v>8</v>
      </c>
      <c r="AE8" s="41" t="s">
        <v>32</v>
      </c>
      <c r="AF8" s="93" t="s">
        <v>7</v>
      </c>
      <c r="AG8" s="94"/>
      <c r="AH8" s="94"/>
      <c r="AI8" s="94"/>
      <c r="AJ8" s="95"/>
      <c r="AK8" s="99" t="s">
        <v>8</v>
      </c>
    </row>
    <row r="9" spans="1:37" s="11" customFormat="1" ht="67.5" customHeight="1">
      <c r="A9" s="9" t="s">
        <v>9</v>
      </c>
      <c r="B9" s="10" t="s">
        <v>5</v>
      </c>
      <c r="C9" s="35">
        <v>0</v>
      </c>
      <c r="D9" s="105"/>
      <c r="E9" s="80"/>
      <c r="F9" s="91"/>
      <c r="G9" s="92"/>
      <c r="H9" s="61"/>
      <c r="I9" s="93" t="s">
        <v>10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2" t="s">
        <v>11</v>
      </c>
      <c r="AB9" s="92"/>
      <c r="AC9" s="61"/>
      <c r="AD9" s="99"/>
      <c r="AE9" s="41" t="s">
        <v>12</v>
      </c>
      <c r="AF9" s="93" t="s">
        <v>12</v>
      </c>
      <c r="AG9" s="94"/>
      <c r="AH9" s="95"/>
      <c r="AI9" s="92" t="s">
        <v>13</v>
      </c>
      <c r="AJ9" s="92"/>
      <c r="AK9" s="99"/>
    </row>
    <row r="10" spans="1:37" s="11" customFormat="1" ht="32.25" customHeight="1">
      <c r="A10" s="9" t="s">
        <v>14</v>
      </c>
      <c r="B10" s="10" t="s">
        <v>5</v>
      </c>
      <c r="C10" s="35">
        <v>0</v>
      </c>
      <c r="D10" s="105"/>
      <c r="E10" s="80"/>
      <c r="F10" s="62" t="s">
        <v>15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63"/>
      <c r="AD10" s="99"/>
      <c r="AE10" s="91" t="s">
        <v>15</v>
      </c>
      <c r="AF10" s="95"/>
      <c r="AG10" s="92"/>
      <c r="AH10" s="92"/>
      <c r="AI10" s="92"/>
      <c r="AJ10" s="92"/>
      <c r="AK10" s="99"/>
    </row>
    <row r="11" spans="1:37" s="11" customFormat="1" ht="409.5" customHeight="1">
      <c r="A11" s="9"/>
      <c r="B11" s="10"/>
      <c r="C11" s="35"/>
      <c r="D11" s="106"/>
      <c r="E11" s="81"/>
      <c r="F11" s="41" t="s">
        <v>35</v>
      </c>
      <c r="G11" s="12"/>
      <c r="H11" s="12" t="s">
        <v>53</v>
      </c>
      <c r="I11" s="12" t="s">
        <v>36</v>
      </c>
      <c r="J11" s="12" t="s">
        <v>37</v>
      </c>
      <c r="K11" s="12" t="s">
        <v>38</v>
      </c>
      <c r="L11" s="12" t="s">
        <v>39</v>
      </c>
      <c r="M11" s="12" t="s">
        <v>50</v>
      </c>
      <c r="N11" s="12" t="s">
        <v>40</v>
      </c>
      <c r="O11" s="59" t="s">
        <v>51</v>
      </c>
      <c r="P11" s="12" t="s">
        <v>55</v>
      </c>
      <c r="Q11" s="12" t="s">
        <v>41</v>
      </c>
      <c r="R11" s="12" t="s">
        <v>42</v>
      </c>
      <c r="S11" s="12" t="s">
        <v>43</v>
      </c>
      <c r="T11" s="12" t="s">
        <v>52</v>
      </c>
      <c r="U11" s="12" t="s">
        <v>54</v>
      </c>
      <c r="V11" s="12"/>
      <c r="W11" s="12" t="s">
        <v>45</v>
      </c>
      <c r="X11" s="12" t="s">
        <v>46</v>
      </c>
      <c r="Y11" s="12" t="s">
        <v>44</v>
      </c>
      <c r="Z11" s="12" t="s">
        <v>47</v>
      </c>
      <c r="AA11" s="12"/>
      <c r="AB11" s="12"/>
      <c r="AC11" s="61" t="s">
        <v>56</v>
      </c>
      <c r="AD11" s="99"/>
      <c r="AE11" s="41" t="s">
        <v>48</v>
      </c>
      <c r="AF11" s="45" t="s">
        <v>49</v>
      </c>
      <c r="AG11" s="12" t="s">
        <v>34</v>
      </c>
      <c r="AH11" s="12"/>
      <c r="AI11" s="12"/>
      <c r="AJ11" s="12"/>
      <c r="AK11" s="99"/>
    </row>
    <row r="12" spans="1:37" s="11" customFormat="1" ht="16.5" thickBot="1">
      <c r="A12" s="9"/>
      <c r="B12" s="10"/>
      <c r="C12" s="35"/>
      <c r="D12" s="66">
        <v>1</v>
      </c>
      <c r="E12" s="68">
        <v>2</v>
      </c>
      <c r="F12" s="66">
        <v>3</v>
      </c>
      <c r="G12" s="67">
        <v>4</v>
      </c>
      <c r="H12" s="67">
        <v>4</v>
      </c>
      <c r="I12" s="67">
        <v>5</v>
      </c>
      <c r="J12" s="67">
        <v>6</v>
      </c>
      <c r="K12" s="67">
        <v>7</v>
      </c>
      <c r="L12" s="67">
        <v>8</v>
      </c>
      <c r="M12" s="67">
        <v>9</v>
      </c>
      <c r="N12" s="67">
        <v>10</v>
      </c>
      <c r="O12" s="67">
        <v>11</v>
      </c>
      <c r="P12" s="67">
        <v>12</v>
      </c>
      <c r="Q12" s="67">
        <v>13</v>
      </c>
      <c r="R12" s="67">
        <v>14</v>
      </c>
      <c r="S12" s="67">
        <v>15</v>
      </c>
      <c r="T12" s="67">
        <v>16</v>
      </c>
      <c r="U12" s="67">
        <v>17</v>
      </c>
      <c r="V12" s="67"/>
      <c r="W12" s="67">
        <v>18</v>
      </c>
      <c r="X12" s="67">
        <v>19</v>
      </c>
      <c r="Y12" s="67">
        <v>20</v>
      </c>
      <c r="Z12" s="67">
        <v>21</v>
      </c>
      <c r="AA12" s="67">
        <v>7</v>
      </c>
      <c r="AB12" s="67">
        <v>8</v>
      </c>
      <c r="AC12" s="68">
        <v>22</v>
      </c>
      <c r="AD12" s="69">
        <v>23</v>
      </c>
      <c r="AE12" s="66">
        <v>24</v>
      </c>
      <c r="AF12" s="73">
        <v>25</v>
      </c>
      <c r="AG12" s="67">
        <v>26</v>
      </c>
      <c r="AH12" s="67">
        <v>13</v>
      </c>
      <c r="AI12" s="67">
        <v>14</v>
      </c>
      <c r="AJ12" s="67">
        <v>15</v>
      </c>
      <c r="AK12" s="69">
        <v>27</v>
      </c>
    </row>
    <row r="13" spans="1:37" s="11" customFormat="1" ht="15.75">
      <c r="A13" s="9"/>
      <c r="B13" s="10"/>
      <c r="C13" s="35"/>
      <c r="D13" s="75">
        <v>25311301000</v>
      </c>
      <c r="E13" s="76" t="s">
        <v>21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>
        <v>16971100</v>
      </c>
      <c r="Q13" s="71"/>
      <c r="R13" s="71"/>
      <c r="S13" s="71"/>
      <c r="T13" s="71"/>
      <c r="U13" s="71"/>
      <c r="V13" s="71"/>
      <c r="W13" s="71">
        <v>3900000</v>
      </c>
      <c r="X13" s="71">
        <v>100000</v>
      </c>
      <c r="Y13" s="71">
        <v>2500000</v>
      </c>
      <c r="Z13" s="71">
        <v>500000</v>
      </c>
      <c r="AA13" s="71"/>
      <c r="AB13" s="71"/>
      <c r="AC13" s="71"/>
      <c r="AD13" s="72">
        <f>F13+H13+I13+J13+K13+L13+M13+N13+O13+P13+Q13+R13+S13+T13+U13+V13+W13+X13+Y13+Z13+AC13</f>
        <v>23971100</v>
      </c>
      <c r="AE13" s="70"/>
      <c r="AF13" s="74"/>
      <c r="AG13" s="71">
        <f>30500+5000+138800</f>
        <v>174300</v>
      </c>
      <c r="AH13" s="71">
        <f>SUM(AH12)</f>
        <v>13</v>
      </c>
      <c r="AI13" s="71">
        <f>SUM(AI12)</f>
        <v>14</v>
      </c>
      <c r="AJ13" s="71"/>
      <c r="AK13" s="72">
        <f>AE13+AF13+AG13</f>
        <v>174300</v>
      </c>
    </row>
    <row r="14" spans="1:37" s="11" customFormat="1" ht="15.75">
      <c r="A14" s="9"/>
      <c r="B14" s="10"/>
      <c r="C14" s="35"/>
      <c r="D14" s="42">
        <v>25311401000</v>
      </c>
      <c r="E14" s="77" t="s">
        <v>22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>
        <f aca="true" t="shared" si="0" ref="AD14:AD24">F14+H14+I14+J14+K14+L14+M14+N14+O14+P14+Q14+R14+S14+T14+U14+V14+W14+X14+Y14+Z14+AC14</f>
        <v>0</v>
      </c>
      <c r="AE14" s="47">
        <f>54000+85000+5000+37000+30000</f>
        <v>211000</v>
      </c>
      <c r="AF14" s="55">
        <v>465000</v>
      </c>
      <c r="AG14" s="48">
        <f>145000+2500+5000+20000+15000+15000+11000</f>
        <v>213500</v>
      </c>
      <c r="AH14" s="48"/>
      <c r="AI14" s="48"/>
      <c r="AJ14" s="48"/>
      <c r="AK14" s="49">
        <f aca="true" t="shared" si="1" ref="AK14:AK24">AE14+AF14+AG14</f>
        <v>889500</v>
      </c>
    </row>
    <row r="15" spans="1:37" ht="18.75">
      <c r="A15" s="13" t="s">
        <v>16</v>
      </c>
      <c r="B15" s="14" t="s">
        <v>5</v>
      </c>
      <c r="C15" s="36">
        <v>0</v>
      </c>
      <c r="D15" s="42">
        <v>25311502000</v>
      </c>
      <c r="E15" s="77" t="s">
        <v>23</v>
      </c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49">
        <f t="shared" si="0"/>
        <v>0</v>
      </c>
      <c r="AE15" s="50">
        <v>1000</v>
      </c>
      <c r="AF15" s="56"/>
      <c r="AG15" s="51">
        <v>19000</v>
      </c>
      <c r="AH15" s="51"/>
      <c r="AI15" s="51"/>
      <c r="AJ15" s="51"/>
      <c r="AK15" s="49">
        <f t="shared" si="1"/>
        <v>20000</v>
      </c>
    </row>
    <row r="16" spans="1:37" ht="18.75">
      <c r="A16" s="33"/>
      <c r="B16" s="34"/>
      <c r="C16" s="37"/>
      <c r="D16" s="42">
        <v>25311505000</v>
      </c>
      <c r="E16" s="77" t="s">
        <v>24</v>
      </c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49">
        <f t="shared" si="0"/>
        <v>0</v>
      </c>
      <c r="AE16" s="50">
        <v>5000</v>
      </c>
      <c r="AF16" s="56"/>
      <c r="AG16" s="51">
        <f>1000+5000</f>
        <v>6000</v>
      </c>
      <c r="AH16" s="51"/>
      <c r="AI16" s="51"/>
      <c r="AJ16" s="51"/>
      <c r="AK16" s="49">
        <f t="shared" si="1"/>
        <v>11000</v>
      </c>
    </row>
    <row r="17" spans="1:37" ht="18.75">
      <c r="A17" s="33"/>
      <c r="B17" s="34"/>
      <c r="C17" s="37"/>
      <c r="D17" s="42">
        <v>25311506000</v>
      </c>
      <c r="E17" s="77" t="s">
        <v>25</v>
      </c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49">
        <f t="shared" si="0"/>
        <v>0</v>
      </c>
      <c r="AE17" s="50">
        <v>5000</v>
      </c>
      <c r="AF17" s="56"/>
      <c r="AG17" s="51">
        <v>10000</v>
      </c>
      <c r="AH17" s="51"/>
      <c r="AI17" s="51"/>
      <c r="AJ17" s="51"/>
      <c r="AK17" s="49">
        <f t="shared" si="1"/>
        <v>15000</v>
      </c>
    </row>
    <row r="18" spans="1:37" ht="18.75">
      <c r="A18" s="33"/>
      <c r="B18" s="34"/>
      <c r="C18" s="37"/>
      <c r="D18" s="42">
        <v>25311507000</v>
      </c>
      <c r="E18" s="77" t="s">
        <v>26</v>
      </c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49">
        <f t="shared" si="0"/>
        <v>0</v>
      </c>
      <c r="AE18" s="50">
        <f>54000+60000+1000</f>
        <v>115000</v>
      </c>
      <c r="AF18" s="56"/>
      <c r="AG18" s="51">
        <v>5000</v>
      </c>
      <c r="AH18" s="51"/>
      <c r="AI18" s="51"/>
      <c r="AJ18" s="51"/>
      <c r="AK18" s="49">
        <f t="shared" si="1"/>
        <v>120000</v>
      </c>
    </row>
    <row r="19" spans="1:37" ht="18.75">
      <c r="A19" s="33"/>
      <c r="B19" s="34"/>
      <c r="C19" s="37"/>
      <c r="D19" s="42">
        <v>25311509000</v>
      </c>
      <c r="E19" s="77" t="s">
        <v>27</v>
      </c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49">
        <f t="shared" si="0"/>
        <v>0</v>
      </c>
      <c r="AE19" s="50">
        <f>75000+4000</f>
        <v>79000</v>
      </c>
      <c r="AF19" s="56"/>
      <c r="AG19" s="51">
        <f>1000+5000</f>
        <v>6000</v>
      </c>
      <c r="AH19" s="51"/>
      <c r="AI19" s="51"/>
      <c r="AJ19" s="51"/>
      <c r="AK19" s="49">
        <f t="shared" si="1"/>
        <v>85000</v>
      </c>
    </row>
    <row r="20" spans="1:37" ht="18.75">
      <c r="A20" s="33"/>
      <c r="B20" s="34"/>
      <c r="C20" s="37"/>
      <c r="D20" s="42">
        <v>25311512000</v>
      </c>
      <c r="E20" s="77" t="s">
        <v>28</v>
      </c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49">
        <f t="shared" si="0"/>
        <v>0</v>
      </c>
      <c r="AE20" s="50">
        <v>3000</v>
      </c>
      <c r="AF20" s="56"/>
      <c r="AG20" s="51">
        <v>1000</v>
      </c>
      <c r="AH20" s="51"/>
      <c r="AI20" s="51"/>
      <c r="AJ20" s="51"/>
      <c r="AK20" s="49">
        <f t="shared" si="1"/>
        <v>4000</v>
      </c>
    </row>
    <row r="21" spans="1:37" ht="18.75">
      <c r="A21" s="33"/>
      <c r="B21" s="34"/>
      <c r="C21" s="37"/>
      <c r="D21" s="42">
        <v>25311514000</v>
      </c>
      <c r="E21" s="77" t="s">
        <v>29</v>
      </c>
      <c r="F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>
        <v>100000</v>
      </c>
      <c r="V21" s="51"/>
      <c r="W21" s="51"/>
      <c r="X21" s="51"/>
      <c r="Y21" s="51"/>
      <c r="Z21" s="51"/>
      <c r="AA21" s="51"/>
      <c r="AB21" s="51"/>
      <c r="AC21" s="51"/>
      <c r="AD21" s="49">
        <f t="shared" si="0"/>
        <v>100000</v>
      </c>
      <c r="AE21" s="50">
        <v>4000</v>
      </c>
      <c r="AF21" s="56"/>
      <c r="AG21" s="51">
        <f>1000+10000+10000</f>
        <v>21000</v>
      </c>
      <c r="AH21" s="51"/>
      <c r="AI21" s="51"/>
      <c r="AJ21" s="51"/>
      <c r="AK21" s="49">
        <f t="shared" si="1"/>
        <v>25000</v>
      </c>
    </row>
    <row r="22" spans="1:37" ht="18.75">
      <c r="A22" s="33"/>
      <c r="B22" s="34"/>
      <c r="C22" s="37"/>
      <c r="D22" s="42">
        <v>25311515000</v>
      </c>
      <c r="E22" s="77" t="s">
        <v>30</v>
      </c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49">
        <f t="shared" si="0"/>
        <v>0</v>
      </c>
      <c r="AE22" s="50">
        <f>162000+4000</f>
        <v>166000</v>
      </c>
      <c r="AF22" s="56"/>
      <c r="AG22" s="51">
        <v>1000</v>
      </c>
      <c r="AH22" s="51"/>
      <c r="AI22" s="51"/>
      <c r="AJ22" s="51"/>
      <c r="AK22" s="49">
        <f t="shared" si="1"/>
        <v>167000</v>
      </c>
    </row>
    <row r="23" spans="1:37" ht="18.75">
      <c r="A23" s="33"/>
      <c r="B23" s="34"/>
      <c r="C23" s="37"/>
      <c r="D23" s="43"/>
      <c r="E23" s="77" t="s">
        <v>31</v>
      </c>
      <c r="F23" s="50">
        <v>2715300</v>
      </c>
      <c r="G23" s="51"/>
      <c r="H23" s="51">
        <v>2310871</v>
      </c>
      <c r="I23" s="51">
        <v>52501000</v>
      </c>
      <c r="J23" s="51">
        <v>9706800</v>
      </c>
      <c r="K23" s="51">
        <v>53500100</v>
      </c>
      <c r="L23" s="51">
        <v>2095600</v>
      </c>
      <c r="M23" s="51">
        <v>760000</v>
      </c>
      <c r="N23" s="51">
        <v>52500</v>
      </c>
      <c r="O23" s="51">
        <v>370175</v>
      </c>
      <c r="P23" s="51"/>
      <c r="Q23" s="51">
        <v>43800</v>
      </c>
      <c r="R23" s="51">
        <v>13600</v>
      </c>
      <c r="S23" s="51">
        <v>46040</v>
      </c>
      <c r="T23" s="51">
        <v>162500</v>
      </c>
      <c r="U23" s="51"/>
      <c r="V23" s="51"/>
      <c r="W23" s="51"/>
      <c r="X23" s="51"/>
      <c r="Y23" s="51"/>
      <c r="Z23" s="51"/>
      <c r="AA23" s="51"/>
      <c r="AB23" s="51"/>
      <c r="AC23" s="51">
        <v>1181200</v>
      </c>
      <c r="AD23" s="49">
        <f t="shared" si="0"/>
        <v>125459486</v>
      </c>
      <c r="AE23" s="50"/>
      <c r="AF23" s="56"/>
      <c r="AG23" s="51">
        <v>76300</v>
      </c>
      <c r="AH23" s="51"/>
      <c r="AI23" s="51"/>
      <c r="AJ23" s="51"/>
      <c r="AK23" s="49">
        <f t="shared" si="1"/>
        <v>76300</v>
      </c>
    </row>
    <row r="24" spans="1:37" ht="19.5" thickBot="1">
      <c r="A24" s="15">
        <v>13</v>
      </c>
      <c r="B24" s="16" t="s">
        <v>5</v>
      </c>
      <c r="C24" s="37">
        <v>0</v>
      </c>
      <c r="D24" s="44" t="s">
        <v>17</v>
      </c>
      <c r="E24" s="78" t="s">
        <v>18</v>
      </c>
      <c r="F24" s="52">
        <f>F13+F14+F15+F16+F17+F18+F19+F20+F21+F22+F23</f>
        <v>2715300</v>
      </c>
      <c r="G24" s="53">
        <f>G13+G14+G15+G16+G17+G18+G19+G20+G21+G22+G23</f>
        <v>0</v>
      </c>
      <c r="H24" s="53">
        <f>H13+H14+H15+H16+H17+H18+H19+H20+H21+H22+H23</f>
        <v>2310871</v>
      </c>
      <c r="I24" s="53">
        <f aca="true" t="shared" si="2" ref="I24:AC24">I13+I14+I15+I16+I17+I18+I19+I20+I21+I22+I23</f>
        <v>52501000</v>
      </c>
      <c r="J24" s="53">
        <f t="shared" si="2"/>
        <v>9706800</v>
      </c>
      <c r="K24" s="53">
        <f t="shared" si="2"/>
        <v>53500100</v>
      </c>
      <c r="L24" s="53">
        <f t="shared" si="2"/>
        <v>2095600</v>
      </c>
      <c r="M24" s="53">
        <f t="shared" si="2"/>
        <v>760000</v>
      </c>
      <c r="N24" s="53">
        <f t="shared" si="2"/>
        <v>52500</v>
      </c>
      <c r="O24" s="53">
        <v>370175</v>
      </c>
      <c r="P24" s="53">
        <f>P13+P14+P15+P16+P17+P18+P19+P20+P21+P22+P23</f>
        <v>16971100</v>
      </c>
      <c r="Q24" s="53">
        <f t="shared" si="2"/>
        <v>43800</v>
      </c>
      <c r="R24" s="53">
        <f t="shared" si="2"/>
        <v>13600</v>
      </c>
      <c r="S24" s="53">
        <f t="shared" si="2"/>
        <v>46040</v>
      </c>
      <c r="T24" s="53">
        <f t="shared" si="2"/>
        <v>162500</v>
      </c>
      <c r="U24" s="53">
        <f t="shared" si="2"/>
        <v>100000</v>
      </c>
      <c r="V24" s="53"/>
      <c r="W24" s="53">
        <f t="shared" si="2"/>
        <v>3900000</v>
      </c>
      <c r="X24" s="53">
        <f t="shared" si="2"/>
        <v>100000</v>
      </c>
      <c r="Y24" s="53">
        <f t="shared" si="2"/>
        <v>2500000</v>
      </c>
      <c r="Z24" s="53">
        <f t="shared" si="2"/>
        <v>500000</v>
      </c>
      <c r="AA24" s="53">
        <f t="shared" si="2"/>
        <v>0</v>
      </c>
      <c r="AB24" s="53">
        <f t="shared" si="2"/>
        <v>0</v>
      </c>
      <c r="AC24" s="53">
        <f t="shared" si="2"/>
        <v>1181200</v>
      </c>
      <c r="AD24" s="58">
        <f t="shared" si="0"/>
        <v>149530586</v>
      </c>
      <c r="AE24" s="52">
        <f aca="true" t="shared" si="3" ref="AE24:AJ24">AE13+AE14+AE15+AE16+AE17+AE18+AE19+AE20+AE21+AE22+AE23</f>
        <v>589000</v>
      </c>
      <c r="AF24" s="57">
        <f t="shared" si="3"/>
        <v>465000</v>
      </c>
      <c r="AG24" s="53">
        <f t="shared" si="3"/>
        <v>533100</v>
      </c>
      <c r="AH24" s="53">
        <f t="shared" si="3"/>
        <v>13</v>
      </c>
      <c r="AI24" s="53">
        <f t="shared" si="3"/>
        <v>14</v>
      </c>
      <c r="AJ24" s="53">
        <f t="shared" si="3"/>
        <v>0</v>
      </c>
      <c r="AK24" s="58">
        <f t="shared" si="1"/>
        <v>1587100</v>
      </c>
    </row>
    <row r="25" spans="1:36" s="3" customFormat="1" ht="26.25" customHeight="1">
      <c r="A25" s="17"/>
      <c r="B25" s="18"/>
      <c r="C25" s="19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</row>
    <row r="26" spans="1:36" s="3" customFormat="1" ht="26.25" customHeight="1">
      <c r="A26" s="17"/>
      <c r="B26" s="18"/>
      <c r="C26" s="19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7" spans="1:36" ht="23.25" customHeight="1">
      <c r="A27" s="20"/>
      <c r="B27" s="21"/>
      <c r="C27" s="22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</row>
    <row r="28" spans="1:36" ht="18.75" customHeight="1">
      <c r="A28" s="23"/>
      <c r="B28" s="24"/>
      <c r="C28" s="25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</row>
    <row r="29" spans="1:37" ht="18.75" customHeight="1">
      <c r="A29" s="26"/>
      <c r="B29" s="3"/>
      <c r="C29" s="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54"/>
      <c r="W29" s="46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51" s="30" customFormat="1" ht="12.75">
      <c r="A30" s="28"/>
      <c r="B30" s="29"/>
      <c r="C30" s="2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30" customFormat="1" ht="12.75">
      <c r="A31" s="28"/>
      <c r="B31" s="29"/>
      <c r="C31" s="2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3" ht="12.75">
      <c r="A32" s="31"/>
      <c r="B32" s="3"/>
      <c r="C32" s="3"/>
    </row>
    <row r="33" spans="1:3" ht="12.75">
      <c r="A33" s="31"/>
      <c r="B33" s="3"/>
      <c r="C33" s="3"/>
    </row>
    <row r="34" spans="1:3" ht="12.75">
      <c r="A34" s="31"/>
      <c r="B34" s="3"/>
      <c r="C34" s="3"/>
    </row>
    <row r="35" spans="1:3" ht="12.75">
      <c r="A35" s="31"/>
      <c r="B35" s="3"/>
      <c r="C35" s="3"/>
    </row>
    <row r="36" spans="1:3" ht="12.75">
      <c r="A36" s="31"/>
      <c r="B36" s="3"/>
      <c r="C36" s="3"/>
    </row>
    <row r="37" spans="1:3" ht="12.75">
      <c r="A37" s="31"/>
      <c r="B37" s="3"/>
      <c r="C37" s="3"/>
    </row>
    <row r="38" spans="1:3" ht="12.75">
      <c r="A38" s="31"/>
      <c r="B38" s="3"/>
      <c r="C38" s="3"/>
    </row>
    <row r="39" spans="1:3" ht="12.75">
      <c r="A39" s="31"/>
      <c r="B39" s="3"/>
      <c r="C39" s="3"/>
    </row>
    <row r="40" spans="1:3" ht="12.75">
      <c r="A40" s="31"/>
      <c r="B40" s="3"/>
      <c r="C40" s="3"/>
    </row>
    <row r="41" spans="1:3" ht="12.75">
      <c r="A41" s="31"/>
      <c r="B41" s="3"/>
      <c r="C41" s="3"/>
    </row>
    <row r="42" spans="1:3" ht="12.75">
      <c r="A42" s="31"/>
      <c r="B42" s="3"/>
      <c r="C42" s="3"/>
    </row>
    <row r="43" spans="1:3" ht="12.75">
      <c r="A43" s="31"/>
      <c r="B43" s="3"/>
      <c r="C43" s="3"/>
    </row>
    <row r="44" spans="1:3" ht="12.75">
      <c r="A44" s="31"/>
      <c r="B44" s="3"/>
      <c r="C44" s="3"/>
    </row>
    <row r="45" spans="1:3" ht="12.75">
      <c r="A45" s="31"/>
      <c r="B45" s="3"/>
      <c r="C45" s="3"/>
    </row>
    <row r="46" spans="1:3" ht="12.75">
      <c r="A46" s="31"/>
      <c r="B46" s="3"/>
      <c r="C46" s="3"/>
    </row>
    <row r="47" spans="1:3" ht="12.75">
      <c r="A47" s="31"/>
      <c r="B47" s="3"/>
      <c r="C47" s="3"/>
    </row>
    <row r="48" spans="1:3" ht="12.75">
      <c r="A48" s="31"/>
      <c r="B48" s="3"/>
      <c r="C48" s="3"/>
    </row>
    <row r="49" spans="1:3" ht="12.75">
      <c r="A49" s="31"/>
      <c r="B49" s="3"/>
      <c r="C49" s="3"/>
    </row>
    <row r="50" spans="1:3" ht="12.75">
      <c r="A50" s="31"/>
      <c r="B50" s="3"/>
      <c r="C50" s="3"/>
    </row>
    <row r="51" spans="1:3" ht="12.75">
      <c r="A51" s="31"/>
      <c r="B51" s="3"/>
      <c r="C51" s="3"/>
    </row>
    <row r="52" spans="1:3" ht="12.75">
      <c r="A52" s="31"/>
      <c r="B52" s="3"/>
      <c r="C52" s="3"/>
    </row>
    <row r="53" spans="1:3" ht="12.75">
      <c r="A53" s="31"/>
      <c r="B53" s="3"/>
      <c r="C53" s="3"/>
    </row>
    <row r="54" spans="1:3" ht="12.75">
      <c r="A54" s="31"/>
      <c r="B54" s="3"/>
      <c r="C54" s="3"/>
    </row>
    <row r="55" ht="44.25" customHeight="1">
      <c r="A55" s="31"/>
    </row>
    <row r="56" ht="12.75">
      <c r="A56" s="31"/>
    </row>
    <row r="57" ht="12.75">
      <c r="A57" s="31"/>
    </row>
    <row r="58" ht="15.75" thickBot="1">
      <c r="C58" s="32"/>
    </row>
    <row r="68" ht="45.75" customHeight="1"/>
  </sheetData>
  <sheetProtection/>
  <mergeCells count="23">
    <mergeCell ref="D27:AJ27"/>
    <mergeCell ref="D28:AJ28"/>
    <mergeCell ref="Z1:AK1"/>
    <mergeCell ref="Z2:AK2"/>
    <mergeCell ref="Z3:AK3"/>
    <mergeCell ref="AK8:AK11"/>
    <mergeCell ref="AA9:AB9"/>
    <mergeCell ref="AF8:AJ8"/>
    <mergeCell ref="D7:D11"/>
    <mergeCell ref="D25:AJ25"/>
    <mergeCell ref="D26:AJ26"/>
    <mergeCell ref="Z4:AK4"/>
    <mergeCell ref="I8:AB8"/>
    <mergeCell ref="AD8:AD11"/>
    <mergeCell ref="AE10:AJ10"/>
    <mergeCell ref="E5:AJ5"/>
    <mergeCell ref="E7:E11"/>
    <mergeCell ref="F7:AD7"/>
    <mergeCell ref="AE7:AK7"/>
    <mergeCell ref="F8:G9"/>
    <mergeCell ref="AI9:AJ9"/>
    <mergeCell ref="I9:Z9"/>
    <mergeCell ref="AF9:AH9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</cp:lastModifiedBy>
  <cp:lastPrinted>2019-06-07T09:31:38Z</cp:lastPrinted>
  <dcterms:created xsi:type="dcterms:W3CDTF">2018-12-18T13:06:44Z</dcterms:created>
  <dcterms:modified xsi:type="dcterms:W3CDTF">2019-06-07T09:31:42Z</dcterms:modified>
  <cp:category/>
  <cp:version/>
  <cp:contentType/>
  <cp:contentStatus/>
</cp:coreProperties>
</file>