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'Лист1'!$A$1:$H$50</definedName>
  </definedNames>
  <calcPr fullCalcOnLoad="1"/>
</workbook>
</file>

<file path=xl/sharedStrings.xml><?xml version="1.0" encoding="utf-8"?>
<sst xmlns="http://schemas.openxmlformats.org/spreadsheetml/2006/main" count="147" uniqueCount="96">
  <si>
    <t>Найменування програми</t>
  </si>
  <si>
    <t>Разом</t>
  </si>
  <si>
    <t>Загальний фонд</t>
  </si>
  <si>
    <t>Спеціальний фонд</t>
  </si>
  <si>
    <t xml:space="preserve">Разом </t>
  </si>
  <si>
    <t>О320</t>
  </si>
  <si>
    <t>О133</t>
  </si>
  <si>
    <t>Додаток 7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</si>
  <si>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</si>
  <si>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</si>
  <si>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</si>
  <si>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</si>
  <si>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</si>
  <si>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</si>
  <si>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</si>
  <si>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</si>
  <si>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</si>
  <si>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</si>
  <si>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</si>
  <si>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</si>
  <si>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</si>
  <si>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</si>
  <si>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</si>
  <si>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</si>
  <si>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</si>
  <si>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</si>
  <si>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Довгострокові кредити індивідуальним забудовникам житла на селі та їх повернення</t>
  </si>
  <si>
    <t>8831   8832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</si>
  <si>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</si>
  <si>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</si>
  <si>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</si>
  <si>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</si>
  <si>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О218831     О218832</t>
  </si>
  <si>
    <t>О218110</t>
  </si>
  <si>
    <t>О210180</t>
  </si>
  <si>
    <t>О110180</t>
  </si>
  <si>
    <t>О813161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</si>
  <si>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</si>
  <si>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</si>
  <si>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</si>
  <si>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</si>
  <si>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</si>
  <si>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</si>
  <si>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</si>
  <si>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</si>
  <si>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</si>
  <si>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</si>
  <si>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Багатопрофільна стаціонарма медична допомога населенню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</si>
  <si>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</si>
  <si>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</si>
  <si>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</si>
  <si>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</si>
  <si>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</si>
  <si>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</si>
  <si>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</si>
  <si>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</si>
  <si>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</si>
  <si>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</si>
  <si>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Надання загальної середньої освіти загальноосвітніми навчальними закладами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</si>
  <si>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</si>
  <si>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розвитку комунальної установи Менської районної ради "Трудовий архів Менського району "на 2019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</si>
  <si>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2019 рік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</si>
  <si>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 на 2019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</si>
  <si>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2019 рік
</t>
  </si>
  <si>
    <t>Районна програма  територіальної оборони Менського району на 2019 рік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</si>
  <si>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</si>
  <si>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</si>
  <si>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Перелік районних програм, що будуть фінансуватись за рахунок коштів                                                            районного бюджету у 2019 році</t>
  </si>
  <si>
    <t>Відділ освіти, сім'ї, молоді та спорту райдержадміністрації</t>
  </si>
  <si>
    <t>Комплексна районна програма сприяння розвитку творчої особистості вчителя та учня,  на 2019 рік</t>
  </si>
  <si>
    <t>Районна програма організації харчування учнів  закладів загальної середньої освіти, на 2019 рік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</si>
  <si>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</si>
  <si>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Прграма культурно-мистецьких заходів та забезпечення розвитку творчих колективів, на 2019 рік</t>
  </si>
  <si>
    <t>Районна 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у Менському районі на 2019 рік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</si>
  <si>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</si>
  <si>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</si>
  <si>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>Районна програма  по наданню матеріальної допомоги жителям Менського району на   2018-2020 роки</t>
  </si>
  <si>
    <t xml:space="preserve">Районна програма підвищення кваліфікації в Школі місцевого самоврядування </t>
  </si>
  <si>
    <t xml:space="preserve">Районна пограма фінансового забезпечення виконання депутатських повноважень та інших видатків, пов'язаних з діяльністю районної ради на 2017-2020 роки
</t>
  </si>
  <si>
    <t>Районна програма "Пільги на житлово-комунальні послуги, тверде паливо та скраплений газ інвалідам по зору І та ІІ гр., сім'ям загиблих воїнів інтернаціоналістів та сім"ям, загиблих під час участі в антитерористичній операції, захищаючи незалежність, сувуренітет та територіальну цілісність України на 2019 рік"</t>
  </si>
  <si>
    <t>Районна програма "Компенсації пільгових перевезень окремих категорій громадян залізничним транспортом приміського сполучення  в  Менському районі, на 2019 рік  "</t>
  </si>
  <si>
    <t>Районна програма військово-патріотичного виховання та підготовки молоді Менського району до служби в Збройних силах України, на 2019 рік</t>
  </si>
  <si>
    <t>від 22.12.2018 "Про районний бюджет на 2019 рік"</t>
  </si>
  <si>
    <t xml:space="preserve">Районна програма 
підтримки розвитку вторинної
медичної допомоги у Менському
районі на період 2019 -2021 років
</t>
  </si>
  <si>
    <t>О217361</t>
  </si>
  <si>
    <t>О380</t>
  </si>
  <si>
    <t>О490</t>
  </si>
  <si>
    <t>Співфінансування інвестиційних проектів, що реалізуються за рахунок коштів державного фонду регіонального розвитку</t>
  </si>
  <si>
    <t>О217363</t>
  </si>
  <si>
    <t>Виконання інвестиційних проектів в рамках здійснення заходів щодо соціально-економічного розвитку окремих територій</t>
  </si>
  <si>
    <t>(код бюджету)</t>
  </si>
  <si>
    <t>до рішення  районної ради від 28 лютого 2020 року № 509</t>
  </si>
  <si>
    <t>"Про внесення змін до рішення  районної ради</t>
  </si>
  <si>
    <t>Районна програма виконання заходів з мобілізації, призову на строкову військову службу,  в Менському районі на 2019 рік</t>
  </si>
  <si>
    <t>Районна комплексна програма профілактики правопорушень на 2019-2020 роки</t>
  </si>
  <si>
    <t>Сектор культури та туризму райдержадміністрації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</si>
</sst>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"/>
    <numFmt numFmtId="182" formatCode="#,##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32" borderId="18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7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182" fontId="4" fillId="0" borderId="21" xfId="0" applyNumberFormat="1" applyFont="1" applyFill="1" applyBorder="1" applyAlignment="1">
      <alignment horizontal="center" wrapText="1"/>
    </xf>
    <xf numFmtId="182" fontId="4" fillId="0" borderId="22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 wrapText="1"/>
    </xf>
    <xf numFmtId="3" fontId="4" fillId="0" borderId="23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wrapText="1"/>
    </xf>
    <xf numFmtId="3" fontId="4" fillId="0" borderId="24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2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Fill="1" applyBorder="1" applyAlignment="1">
      <alignment horizontal="center" wrapText="1"/>
    </xf>
    <xf numFmtId="0" fontId="4" fillId="32" borderId="27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Fill="1" applyAlignment="1">
      <alignment/>
    </xf>
    <xf numFmtId="1" fontId="0" fillId="0" borderId="29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view="pageBreakPreview" zoomScaleNormal="90" zoomScaleSheetLayoutView="100" zoomScalePageLayoutView="0" workbookViewId="0" topLeftCell="A46">
      <selection activeCell="E47" sqref="E47"/>
    </sheetView>
  </sheetViews>
  <sheetFormatPr defaultColWidth="9.00390625" defaultRowHeight="12.75"/>
  <cols>
    <col min="1" max="1" width="13.125" style="1" customWidth="1"/>
    <col min="2" max="2" width="5.375" style="1" customWidth="1"/>
    <col min="3" max="3" width="5.375" style="2" customWidth="1"/>
    <col min="4" max="4" width="21.375" style="3" customWidth="1"/>
    <col min="5" max="5" width="36.375" style="7" customWidth="1"/>
    <col min="6" max="6" width="13.125" style="63" customWidth="1"/>
    <col min="7" max="7" width="11.375" style="9" bestFit="1" customWidth="1"/>
    <col min="8" max="8" width="12.375" style="9" customWidth="1"/>
    <col min="9" max="9" width="11.375" style="1" bestFit="1" customWidth="1"/>
    <col min="10" max="16384" width="9.125" style="1" customWidth="1"/>
  </cols>
  <sheetData>
    <row r="1" spans="5:11" ht="12.75">
      <c r="E1" s="1"/>
      <c r="F1" s="87" t="s">
        <v>7</v>
      </c>
      <c r="G1" s="87"/>
      <c r="H1" s="87"/>
      <c r="I1" s="4"/>
      <c r="J1" s="4"/>
      <c r="K1" s="4"/>
    </row>
    <row r="2" spans="5:11" ht="12.75" customHeight="1">
      <c r="E2" s="87" t="s">
        <v>91</v>
      </c>
      <c r="F2" s="87"/>
      <c r="G2" s="87"/>
      <c r="H2" s="87"/>
      <c r="I2" s="5"/>
      <c r="J2" s="5"/>
      <c r="K2" s="5"/>
    </row>
    <row r="3" spans="5:11" ht="12.75" customHeight="1">
      <c r="E3" s="87" t="s">
        <v>92</v>
      </c>
      <c r="F3" s="87"/>
      <c r="G3" s="87"/>
      <c r="H3" s="87"/>
      <c r="I3" s="5"/>
      <c r="J3" s="5"/>
      <c r="K3" s="5"/>
    </row>
    <row r="4" spans="5:11" ht="12.75">
      <c r="E4" s="89" t="s">
        <v>82</v>
      </c>
      <c r="F4" s="89"/>
      <c r="G4" s="89"/>
      <c r="H4" s="89"/>
      <c r="I4" s="5"/>
      <c r="J4" s="5"/>
      <c r="K4" s="5"/>
    </row>
    <row r="5" spans="1:9" s="6" customFormat="1" ht="43.5" customHeight="1">
      <c r="A5" s="88" t="s">
        <v>67</v>
      </c>
      <c r="B5" s="88"/>
      <c r="C5" s="88"/>
      <c r="D5" s="88"/>
      <c r="E5" s="88"/>
      <c r="F5" s="88"/>
      <c r="G5" s="88"/>
      <c r="H5" s="88"/>
      <c r="I5" s="1"/>
    </row>
    <row r="6" spans="1:9" s="6" customFormat="1" ht="43.5" customHeight="1">
      <c r="A6" s="86">
        <v>253112000000</v>
      </c>
      <c r="B6" s="84"/>
      <c r="C6" s="84"/>
      <c r="D6" s="84"/>
      <c r="E6" s="84"/>
      <c r="F6" s="84"/>
      <c r="G6" s="84"/>
      <c r="H6" s="84"/>
      <c r="I6" s="1"/>
    </row>
    <row r="7" spans="1:8" ht="13.5" thickBot="1">
      <c r="A7" s="85" t="s">
        <v>90</v>
      </c>
      <c r="H7" s="9" t="s">
        <v>8</v>
      </c>
    </row>
    <row r="8" spans="1:8" ht="147.75" customHeight="1" thickBot="1">
      <c r="A8" s="10" t="s">
        <v>9</v>
      </c>
      <c r="B8" s="11" t="s">
        <v>10</v>
      </c>
      <c r="C8" s="12" t="s">
        <v>11</v>
      </c>
      <c r="D8" s="14" t="s">
        <v>12</v>
      </c>
      <c r="E8" s="14" t="s">
        <v>0</v>
      </c>
      <c r="F8" s="64" t="s">
        <v>2</v>
      </c>
      <c r="G8" s="15" t="s">
        <v>3</v>
      </c>
      <c r="H8" s="16" t="s">
        <v>4</v>
      </c>
    </row>
    <row r="9" spans="1:9" s="17" customFormat="1" ht="15.75">
      <c r="A9" s="93" t="s">
        <v>17</v>
      </c>
      <c r="B9" s="94"/>
      <c r="C9" s="94"/>
      <c r="D9" s="94"/>
      <c r="E9" s="94"/>
      <c r="F9" s="94"/>
      <c r="G9" s="94"/>
      <c r="H9" s="95"/>
      <c r="I9" s="1"/>
    </row>
    <row r="10" spans="1:14" ht="27" customHeight="1" hidden="1">
      <c r="A10" s="57"/>
      <c r="B10" s="58"/>
      <c r="C10" s="58"/>
      <c r="D10" s="59"/>
      <c r="E10" s="60"/>
      <c r="F10" s="61"/>
      <c r="G10" s="61"/>
      <c r="H10" s="62"/>
      <c r="K10" s="22"/>
      <c r="L10" s="22"/>
      <c r="M10" s="22"/>
      <c r="N10" s="22"/>
    </row>
    <row r="11" spans="1:14" ht="74.25" customHeight="1" hidden="1">
      <c r="A11" s="18"/>
      <c r="B11" s="19"/>
      <c r="C11" s="19"/>
      <c r="D11" s="20"/>
      <c r="E11" s="21"/>
      <c r="F11" s="71"/>
      <c r="G11" s="71"/>
      <c r="H11" s="73"/>
      <c r="K11" s="22"/>
      <c r="L11" s="22"/>
      <c r="M11" s="22"/>
      <c r="N11" s="22"/>
    </row>
    <row r="12" spans="1:14" ht="60.75" customHeight="1">
      <c r="A12" s="23" t="s">
        <v>46</v>
      </c>
      <c r="B12" s="24">
        <v>2010</v>
      </c>
      <c r="C12" s="24">
        <v>731</v>
      </c>
      <c r="D12" s="25" t="s">
        <v>47</v>
      </c>
      <c r="E12" s="26" t="s">
        <v>52</v>
      </c>
      <c r="F12" s="66">
        <v>148400</v>
      </c>
      <c r="G12" s="66"/>
      <c r="H12" s="67">
        <f>F12+G12</f>
        <v>148400</v>
      </c>
      <c r="K12" s="22"/>
      <c r="L12" s="22"/>
      <c r="M12" s="22"/>
      <c r="N12" s="22"/>
    </row>
    <row r="13" spans="1:14" ht="60.75" customHeight="1">
      <c r="A13" s="23" t="s">
        <v>46</v>
      </c>
      <c r="B13" s="24">
        <v>2010</v>
      </c>
      <c r="C13" s="24">
        <v>731</v>
      </c>
      <c r="D13" s="25" t="s">
        <v>47</v>
      </c>
      <c r="E13" s="26" t="s">
        <v>83</v>
      </c>
      <c r="F13" s="66">
        <v>35322262</v>
      </c>
      <c r="G13" s="66">
        <v>3698752</v>
      </c>
      <c r="H13" s="67">
        <f>F13+G13</f>
        <v>39021014</v>
      </c>
      <c r="K13" s="22"/>
      <c r="L13" s="22"/>
      <c r="M13" s="22"/>
      <c r="N13" s="22"/>
    </row>
    <row r="14" spans="1:8" ht="63.75">
      <c r="A14" s="30" t="s">
        <v>32</v>
      </c>
      <c r="B14" s="26" t="s">
        <v>27</v>
      </c>
      <c r="C14" s="31">
        <v>1060</v>
      </c>
      <c r="D14" s="32" t="s">
        <v>26</v>
      </c>
      <c r="E14" s="26" t="s">
        <v>14</v>
      </c>
      <c r="F14" s="66">
        <v>30000</v>
      </c>
      <c r="G14" s="68"/>
      <c r="H14" s="67">
        <f aca="true" t="shared" si="0" ref="H14:H25">F14+G14</f>
        <v>30000</v>
      </c>
    </row>
    <row r="15" spans="1:8" s="29" customFormat="1" ht="63.75">
      <c r="A15" s="27" t="s">
        <v>33</v>
      </c>
      <c r="B15" s="28">
        <v>8110</v>
      </c>
      <c r="C15" s="28" t="s">
        <v>5</v>
      </c>
      <c r="D15" s="25" t="s">
        <v>23</v>
      </c>
      <c r="E15" s="26" t="s">
        <v>74</v>
      </c>
      <c r="F15" s="66">
        <v>24000</v>
      </c>
      <c r="G15" s="68"/>
      <c r="H15" s="67">
        <f t="shared" si="0"/>
        <v>24000</v>
      </c>
    </row>
    <row r="16" spans="1:8" ht="55.5" customHeight="1">
      <c r="A16" s="23" t="s">
        <v>34</v>
      </c>
      <c r="B16" s="24" t="s">
        <v>19</v>
      </c>
      <c r="C16" s="24" t="s">
        <v>6</v>
      </c>
      <c r="D16" s="25" t="s">
        <v>21</v>
      </c>
      <c r="E16" s="26" t="s">
        <v>15</v>
      </c>
      <c r="F16" s="66">
        <v>3000</v>
      </c>
      <c r="G16" s="68"/>
      <c r="H16" s="67">
        <f t="shared" si="0"/>
        <v>3000</v>
      </c>
    </row>
    <row r="17" spans="1:8" s="29" customFormat="1" ht="51">
      <c r="A17" s="23" t="s">
        <v>34</v>
      </c>
      <c r="B17" s="24" t="s">
        <v>19</v>
      </c>
      <c r="C17" s="24" t="s">
        <v>6</v>
      </c>
      <c r="D17" s="25" t="s">
        <v>21</v>
      </c>
      <c r="E17" s="26" t="s">
        <v>93</v>
      </c>
      <c r="F17" s="66">
        <v>40000</v>
      </c>
      <c r="G17" s="68"/>
      <c r="H17" s="67">
        <f t="shared" si="0"/>
        <v>40000</v>
      </c>
    </row>
    <row r="18" spans="1:8" s="29" customFormat="1" ht="76.5">
      <c r="A18" s="23">
        <v>212111</v>
      </c>
      <c r="B18" s="24">
        <v>2111</v>
      </c>
      <c r="C18" s="24" t="s">
        <v>53</v>
      </c>
      <c r="D18" s="25" t="s">
        <v>54</v>
      </c>
      <c r="E18" s="26" t="s">
        <v>75</v>
      </c>
      <c r="F18" s="66">
        <v>270699</v>
      </c>
      <c r="G18" s="68"/>
      <c r="H18" s="67">
        <f t="shared" si="0"/>
        <v>270699</v>
      </c>
    </row>
    <row r="19" spans="1:9" s="17" customFormat="1" ht="65.25" customHeight="1">
      <c r="A19" s="23" t="s">
        <v>34</v>
      </c>
      <c r="B19" s="24" t="s">
        <v>19</v>
      </c>
      <c r="C19" s="24" t="s">
        <v>6</v>
      </c>
      <c r="D19" s="25" t="s">
        <v>21</v>
      </c>
      <c r="E19" s="78" t="s">
        <v>59</v>
      </c>
      <c r="F19" s="66">
        <f>45000+19000</f>
        <v>64000</v>
      </c>
      <c r="G19" s="66"/>
      <c r="H19" s="67">
        <f t="shared" si="0"/>
        <v>64000</v>
      </c>
      <c r="I19" s="1"/>
    </row>
    <row r="20" spans="1:9" s="17" customFormat="1" ht="65.25" customHeight="1">
      <c r="A20" s="27" t="s">
        <v>34</v>
      </c>
      <c r="B20" s="28" t="s">
        <v>19</v>
      </c>
      <c r="C20" s="28" t="s">
        <v>6</v>
      </c>
      <c r="D20" s="26" t="s">
        <v>21</v>
      </c>
      <c r="E20" s="26" t="s">
        <v>94</v>
      </c>
      <c r="F20" s="66">
        <v>20000</v>
      </c>
      <c r="G20" s="66"/>
      <c r="H20" s="67">
        <f t="shared" si="0"/>
        <v>20000</v>
      </c>
      <c r="I20" s="1"/>
    </row>
    <row r="21" spans="1:9" s="17" customFormat="1" ht="51.75">
      <c r="A21" s="23" t="s">
        <v>39</v>
      </c>
      <c r="B21" s="24">
        <v>3242</v>
      </c>
      <c r="C21" s="24">
        <v>1090</v>
      </c>
      <c r="D21" s="25" t="s">
        <v>40</v>
      </c>
      <c r="E21" s="26" t="s">
        <v>76</v>
      </c>
      <c r="F21" s="66">
        <v>398200</v>
      </c>
      <c r="G21" s="66"/>
      <c r="H21" s="67">
        <f>F21+G21</f>
        <v>398200</v>
      </c>
      <c r="I21" s="1"/>
    </row>
    <row r="22" spans="1:12" s="17" customFormat="1" ht="29.25" customHeight="1">
      <c r="A22" s="23" t="s">
        <v>44</v>
      </c>
      <c r="B22" s="24">
        <v>8230</v>
      </c>
      <c r="C22" s="24" t="s">
        <v>85</v>
      </c>
      <c r="D22" s="25" t="s">
        <v>45</v>
      </c>
      <c r="E22" s="26" t="s">
        <v>64</v>
      </c>
      <c r="F22" s="66">
        <v>0</v>
      </c>
      <c r="G22" s="66"/>
      <c r="H22" s="67">
        <f t="shared" si="0"/>
        <v>0</v>
      </c>
      <c r="I22" s="1"/>
      <c r="L22" s="36"/>
    </row>
    <row r="23" spans="1:12" s="17" customFormat="1" ht="77.25">
      <c r="A23" s="23" t="s">
        <v>84</v>
      </c>
      <c r="B23" s="24">
        <v>7361</v>
      </c>
      <c r="C23" s="24" t="s">
        <v>86</v>
      </c>
      <c r="D23" s="25" t="s">
        <v>87</v>
      </c>
      <c r="E23" s="26" t="s">
        <v>83</v>
      </c>
      <c r="F23" s="66"/>
      <c r="G23" s="66">
        <v>4536610</v>
      </c>
      <c r="H23" s="67">
        <f t="shared" si="0"/>
        <v>4536610</v>
      </c>
      <c r="I23" s="1"/>
      <c r="L23" s="36"/>
    </row>
    <row r="24" spans="1:12" s="17" customFormat="1" ht="85.5" customHeight="1">
      <c r="A24" s="82" t="s">
        <v>88</v>
      </c>
      <c r="B24" s="79">
        <v>7363</v>
      </c>
      <c r="C24" s="79" t="s">
        <v>86</v>
      </c>
      <c r="D24" s="80" t="s">
        <v>89</v>
      </c>
      <c r="E24" s="26" t="s">
        <v>83</v>
      </c>
      <c r="F24" s="81"/>
      <c r="G24" s="81">
        <f>636263</f>
        <v>636263</v>
      </c>
      <c r="H24" s="83">
        <f t="shared" si="0"/>
        <v>636263</v>
      </c>
      <c r="I24" s="1"/>
      <c r="L24" s="36"/>
    </row>
    <row r="25" spans="1:12" s="17" customFormat="1" ht="93.75" customHeight="1" thickBot="1">
      <c r="A25" s="82" t="s">
        <v>88</v>
      </c>
      <c r="B25" s="79">
        <v>7363</v>
      </c>
      <c r="C25" s="79" t="s">
        <v>86</v>
      </c>
      <c r="D25" s="80" t="s">
        <v>89</v>
      </c>
      <c r="E25" s="26" t="s">
        <v>75</v>
      </c>
      <c r="F25" s="69"/>
      <c r="G25" s="69">
        <f>148028+40000-6846</f>
        <v>181182</v>
      </c>
      <c r="H25" s="70">
        <f t="shared" si="0"/>
        <v>181182</v>
      </c>
      <c r="I25" s="1"/>
      <c r="L25" s="36"/>
    </row>
    <row r="26" spans="1:11" s="17" customFormat="1" ht="16.5" thickBot="1">
      <c r="A26" s="96" t="s">
        <v>16</v>
      </c>
      <c r="B26" s="97"/>
      <c r="C26" s="97"/>
      <c r="D26" s="97"/>
      <c r="E26" s="97"/>
      <c r="F26" s="97"/>
      <c r="G26" s="97"/>
      <c r="H26" s="98"/>
      <c r="I26" s="22"/>
      <c r="K26" s="37"/>
    </row>
    <row r="27" spans="1:8" s="29" customFormat="1" ht="51">
      <c r="A27" s="18" t="s">
        <v>35</v>
      </c>
      <c r="B27" s="19" t="s">
        <v>19</v>
      </c>
      <c r="C27" s="19" t="s">
        <v>6</v>
      </c>
      <c r="D27" s="20" t="s">
        <v>21</v>
      </c>
      <c r="E27" s="21" t="s">
        <v>60</v>
      </c>
      <c r="F27" s="71">
        <v>163500</v>
      </c>
      <c r="G27" s="72"/>
      <c r="H27" s="73">
        <f>F27+G27</f>
        <v>163500</v>
      </c>
    </row>
    <row r="28" spans="1:9" s="39" customFormat="1" ht="39">
      <c r="A28" s="23" t="s">
        <v>35</v>
      </c>
      <c r="B28" s="24" t="s">
        <v>19</v>
      </c>
      <c r="C28" s="24" t="s">
        <v>6</v>
      </c>
      <c r="D28" s="25" t="s">
        <v>21</v>
      </c>
      <c r="E28" s="26" t="s">
        <v>77</v>
      </c>
      <c r="F28" s="66">
        <v>5000</v>
      </c>
      <c r="G28" s="66"/>
      <c r="H28" s="67">
        <f>F28+G28</f>
        <v>5000</v>
      </c>
      <c r="I28" s="38"/>
    </row>
    <row r="29" spans="1:9" s="39" customFormat="1" ht="90">
      <c r="A29" s="23" t="s">
        <v>35</v>
      </c>
      <c r="B29" s="24" t="s">
        <v>19</v>
      </c>
      <c r="C29" s="24" t="s">
        <v>6</v>
      </c>
      <c r="D29" s="25" t="s">
        <v>21</v>
      </c>
      <c r="E29" s="26" t="s">
        <v>61</v>
      </c>
      <c r="F29" s="66">
        <v>519800</v>
      </c>
      <c r="G29" s="66"/>
      <c r="H29" s="67">
        <f>F29+G29</f>
        <v>519800</v>
      </c>
      <c r="I29" s="29"/>
    </row>
    <row r="30" spans="1:9" s="39" customFormat="1" ht="39">
      <c r="A30" s="23" t="s">
        <v>35</v>
      </c>
      <c r="B30" s="24" t="s">
        <v>19</v>
      </c>
      <c r="C30" s="24" t="s">
        <v>6</v>
      </c>
      <c r="D30" s="25" t="s">
        <v>21</v>
      </c>
      <c r="E30" s="26" t="s">
        <v>50</v>
      </c>
      <c r="F30" s="66">
        <v>40000</v>
      </c>
      <c r="G30" s="66"/>
      <c r="H30" s="67">
        <f>F30+G30</f>
        <v>40000</v>
      </c>
      <c r="I30" s="29"/>
    </row>
    <row r="31" spans="1:8" s="29" customFormat="1" ht="75" customHeight="1" thickBot="1">
      <c r="A31" s="33" t="s">
        <v>35</v>
      </c>
      <c r="B31" s="34" t="s">
        <v>19</v>
      </c>
      <c r="C31" s="34" t="s">
        <v>6</v>
      </c>
      <c r="D31" s="35" t="s">
        <v>21</v>
      </c>
      <c r="E31" s="55" t="s">
        <v>78</v>
      </c>
      <c r="F31" s="69">
        <f>803000-151000-251500-195100-82400-24000</f>
        <v>99000</v>
      </c>
      <c r="G31" s="74"/>
      <c r="H31" s="70">
        <f>F31+G31</f>
        <v>99000</v>
      </c>
    </row>
    <row r="32" spans="1:9" s="17" customFormat="1" ht="16.5" thickBot="1">
      <c r="A32" s="93" t="s">
        <v>68</v>
      </c>
      <c r="B32" s="94"/>
      <c r="C32" s="94"/>
      <c r="D32" s="94"/>
      <c r="E32" s="94"/>
      <c r="F32" s="94"/>
      <c r="G32" s="94"/>
      <c r="H32" s="95"/>
      <c r="I32" s="1"/>
    </row>
    <row r="33" spans="1:14" ht="74.25" customHeight="1" hidden="1">
      <c r="A33" s="57"/>
      <c r="B33" s="58"/>
      <c r="C33" s="58"/>
      <c r="D33" s="59"/>
      <c r="E33" s="60"/>
      <c r="F33" s="61"/>
      <c r="G33" s="61"/>
      <c r="H33" s="62"/>
      <c r="K33" s="22"/>
      <c r="L33" s="22"/>
      <c r="M33" s="22"/>
      <c r="N33" s="22"/>
    </row>
    <row r="34" spans="1:14" ht="63" customHeight="1">
      <c r="A34" s="18" t="s">
        <v>56</v>
      </c>
      <c r="B34" s="19">
        <v>1020</v>
      </c>
      <c r="C34" s="19" t="s">
        <v>57</v>
      </c>
      <c r="D34" s="20" t="s">
        <v>58</v>
      </c>
      <c r="E34" s="21" t="s">
        <v>69</v>
      </c>
      <c r="F34" s="71">
        <v>3000</v>
      </c>
      <c r="G34" s="71"/>
      <c r="H34" s="73">
        <f>F34+G34</f>
        <v>3000</v>
      </c>
      <c r="K34" s="22"/>
      <c r="L34" s="22"/>
      <c r="M34" s="22"/>
      <c r="N34" s="22"/>
    </row>
    <row r="35" spans="1:14" ht="64.5" customHeight="1">
      <c r="A35" s="23" t="s">
        <v>56</v>
      </c>
      <c r="B35" s="24">
        <v>1020</v>
      </c>
      <c r="C35" s="24" t="s">
        <v>57</v>
      </c>
      <c r="D35" s="25" t="s">
        <v>58</v>
      </c>
      <c r="E35" s="26" t="s">
        <v>70</v>
      </c>
      <c r="F35" s="66">
        <v>582421</v>
      </c>
      <c r="G35" s="66">
        <v>374763</v>
      </c>
      <c r="H35" s="67">
        <f>F35+G35</f>
        <v>957184</v>
      </c>
      <c r="K35" s="22"/>
      <c r="L35" s="22"/>
      <c r="M35" s="22"/>
      <c r="N35" s="22"/>
    </row>
    <row r="36" spans="1:14" ht="49.5" customHeight="1">
      <c r="A36" s="23" t="s">
        <v>56</v>
      </c>
      <c r="B36" s="24">
        <v>1020</v>
      </c>
      <c r="C36" s="24" t="s">
        <v>57</v>
      </c>
      <c r="D36" s="25" t="s">
        <v>58</v>
      </c>
      <c r="E36" s="26" t="s">
        <v>51</v>
      </c>
      <c r="F36" s="66">
        <v>101000</v>
      </c>
      <c r="G36" s="66">
        <v>15000</v>
      </c>
      <c r="H36" s="67">
        <f>F36+G36</f>
        <v>116000</v>
      </c>
      <c r="K36" s="22"/>
      <c r="L36" s="22"/>
      <c r="M36" s="22"/>
      <c r="N36" s="22"/>
    </row>
    <row r="37" spans="1:14" ht="74.25" customHeight="1" thickBot="1">
      <c r="A37" s="33" t="s">
        <v>48</v>
      </c>
      <c r="B37" s="34">
        <v>3131</v>
      </c>
      <c r="C37" s="34">
        <v>1040</v>
      </c>
      <c r="D37" s="35" t="s">
        <v>22</v>
      </c>
      <c r="E37" s="55" t="s">
        <v>31</v>
      </c>
      <c r="F37" s="69">
        <v>20000</v>
      </c>
      <c r="G37" s="69"/>
      <c r="H37" s="70">
        <f>F37+G37</f>
        <v>20000</v>
      </c>
      <c r="K37" s="22"/>
      <c r="L37" s="22"/>
      <c r="M37" s="22"/>
      <c r="N37" s="22"/>
    </row>
    <row r="38" spans="1:8" s="40" customFormat="1" ht="22.5" customHeight="1" thickBot="1">
      <c r="A38" s="99" t="s">
        <v>66</v>
      </c>
      <c r="B38" s="99"/>
      <c r="C38" s="99"/>
      <c r="D38" s="99"/>
      <c r="E38" s="99"/>
      <c r="F38" s="99"/>
      <c r="G38" s="99"/>
      <c r="H38" s="100"/>
    </row>
    <row r="39" spans="1:8" ht="77.25" thickBot="1">
      <c r="A39" s="18" t="s">
        <v>41</v>
      </c>
      <c r="B39" s="19">
        <v>3242</v>
      </c>
      <c r="C39" s="19">
        <v>1090</v>
      </c>
      <c r="D39" s="20" t="s">
        <v>29</v>
      </c>
      <c r="E39" s="21" t="s">
        <v>62</v>
      </c>
      <c r="F39" s="71">
        <f>106000-2514</f>
        <v>103486</v>
      </c>
      <c r="G39" s="71"/>
      <c r="H39" s="73">
        <f aca="true" t="shared" si="1" ref="H39:H47">F39+G39</f>
        <v>103486</v>
      </c>
    </row>
    <row r="40" spans="1:8" ht="87" customHeight="1">
      <c r="A40" s="18" t="s">
        <v>41</v>
      </c>
      <c r="B40" s="19">
        <v>3242</v>
      </c>
      <c r="C40" s="19">
        <v>1090</v>
      </c>
      <c r="D40" s="20" t="s">
        <v>29</v>
      </c>
      <c r="E40" s="26" t="s">
        <v>71</v>
      </c>
      <c r="F40" s="66">
        <f>40000+10000</f>
        <v>50000</v>
      </c>
      <c r="G40" s="68"/>
      <c r="H40" s="67">
        <f t="shared" si="1"/>
        <v>50000</v>
      </c>
    </row>
    <row r="41" spans="1:8" ht="87" customHeight="1">
      <c r="A41" s="23" t="s">
        <v>36</v>
      </c>
      <c r="B41" s="24">
        <v>3161</v>
      </c>
      <c r="C41" s="24">
        <v>1010</v>
      </c>
      <c r="D41" s="41" t="s">
        <v>20</v>
      </c>
      <c r="E41" s="26" t="s">
        <v>65</v>
      </c>
      <c r="F41" s="66">
        <f>126000-2150</f>
        <v>123850</v>
      </c>
      <c r="G41" s="68"/>
      <c r="H41" s="67">
        <f t="shared" si="1"/>
        <v>123850</v>
      </c>
    </row>
    <row r="42" spans="1:8" ht="126.75" customHeight="1">
      <c r="A42" s="23" t="s">
        <v>42</v>
      </c>
      <c r="B42" s="24">
        <v>3180</v>
      </c>
      <c r="C42" s="24">
        <v>1060</v>
      </c>
      <c r="D42" s="41" t="s">
        <v>24</v>
      </c>
      <c r="E42" s="26" t="s">
        <v>79</v>
      </c>
      <c r="F42" s="66">
        <f>224000-56000</f>
        <v>168000</v>
      </c>
      <c r="G42" s="68"/>
      <c r="H42" s="67">
        <f t="shared" si="1"/>
        <v>168000</v>
      </c>
    </row>
    <row r="43" spans="1:8" ht="87.75" customHeight="1">
      <c r="A43" s="23" t="s">
        <v>55</v>
      </c>
      <c r="B43" s="24">
        <v>3104</v>
      </c>
      <c r="C43" s="24">
        <v>1020</v>
      </c>
      <c r="D43" s="41" t="s">
        <v>20</v>
      </c>
      <c r="E43" s="26" t="s">
        <v>63</v>
      </c>
      <c r="F43" s="66">
        <v>15000</v>
      </c>
      <c r="G43" s="68"/>
      <c r="H43" s="67">
        <f t="shared" si="1"/>
        <v>15000</v>
      </c>
    </row>
    <row r="44" spans="1:8" ht="64.5" customHeight="1">
      <c r="A44" s="23" t="s">
        <v>37</v>
      </c>
      <c r="B44" s="24">
        <v>3035</v>
      </c>
      <c r="C44" s="24">
        <v>1070</v>
      </c>
      <c r="D44" s="25" t="s">
        <v>28</v>
      </c>
      <c r="E44" s="26" t="s">
        <v>80</v>
      </c>
      <c r="F44" s="66">
        <v>30000</v>
      </c>
      <c r="G44" s="68"/>
      <c r="H44" s="67">
        <f t="shared" si="1"/>
        <v>30000</v>
      </c>
    </row>
    <row r="45" spans="1:8" ht="76.5">
      <c r="A45" s="23" t="s">
        <v>38</v>
      </c>
      <c r="B45" s="24">
        <v>3032</v>
      </c>
      <c r="C45" s="24">
        <v>1070</v>
      </c>
      <c r="D45" s="25" t="s">
        <v>30</v>
      </c>
      <c r="E45" s="26" t="s">
        <v>73</v>
      </c>
      <c r="F45" s="66">
        <f>200000+100000</f>
        <v>300000</v>
      </c>
      <c r="G45" s="68"/>
      <c r="H45" s="67">
        <f t="shared" si="1"/>
        <v>300000</v>
      </c>
    </row>
    <row r="46" spans="1:8" ht="89.25">
      <c r="A46" s="23" t="s">
        <v>43</v>
      </c>
      <c r="B46" s="24">
        <v>3192</v>
      </c>
      <c r="C46" s="24">
        <v>1030</v>
      </c>
      <c r="D46" s="25" t="s">
        <v>13</v>
      </c>
      <c r="E46" s="26" t="s">
        <v>81</v>
      </c>
      <c r="F46" s="66">
        <f>20000+15000</f>
        <v>35000</v>
      </c>
      <c r="G46" s="68"/>
      <c r="H46" s="67">
        <f t="shared" si="1"/>
        <v>35000</v>
      </c>
    </row>
    <row r="47" spans="1:8" ht="90" thickBot="1">
      <c r="A47" s="33" t="s">
        <v>43</v>
      </c>
      <c r="B47" s="34">
        <v>3192</v>
      </c>
      <c r="C47" s="34">
        <v>1030</v>
      </c>
      <c r="D47" s="35" t="s">
        <v>13</v>
      </c>
      <c r="E47" s="55" t="s">
        <v>49</v>
      </c>
      <c r="F47" s="69">
        <f>97000+8000</f>
        <v>105000</v>
      </c>
      <c r="G47" s="74"/>
      <c r="H47" s="70">
        <f t="shared" si="1"/>
        <v>105000</v>
      </c>
    </row>
    <row r="48" spans="1:9" s="42" customFormat="1" ht="15.75" thickBot="1">
      <c r="A48" s="90" t="s">
        <v>95</v>
      </c>
      <c r="B48" s="91"/>
      <c r="C48" s="91"/>
      <c r="D48" s="91"/>
      <c r="E48" s="91"/>
      <c r="F48" s="91"/>
      <c r="G48" s="91"/>
      <c r="H48" s="92"/>
      <c r="I48" s="1"/>
    </row>
    <row r="49" spans="1:8" s="2" customFormat="1" ht="39" thickBot="1">
      <c r="A49" s="43">
        <v>1014082</v>
      </c>
      <c r="B49" s="44">
        <v>4082</v>
      </c>
      <c r="C49" s="45" t="s">
        <v>18</v>
      </c>
      <c r="D49" s="14" t="s">
        <v>25</v>
      </c>
      <c r="E49" s="56" t="s">
        <v>72</v>
      </c>
      <c r="F49" s="64">
        <v>83484</v>
      </c>
      <c r="G49" s="75"/>
      <c r="H49" s="76">
        <f>F49+G49</f>
        <v>83484</v>
      </c>
    </row>
    <row r="50" spans="1:8" s="49" customFormat="1" ht="25.5" customHeight="1" thickBot="1">
      <c r="A50" s="46"/>
      <c r="B50" s="47"/>
      <c r="C50" s="48"/>
      <c r="D50" s="13" t="s">
        <v>1</v>
      </c>
      <c r="E50" s="13"/>
      <c r="F50" s="77">
        <f>F12+F13+F14+F15+F16+F17+F18+F19+F20+F21+F22+F23+F24+F25+F27+F28+F29+F30+F31+F34+F35+F36+F37+F39+F40+F41+F42+F43+F44+F45+F46+F47+F49</f>
        <v>38868102</v>
      </c>
      <c r="G50" s="77">
        <f>G12+G13+G14+G15+G16+G17+G18+G19+G20+G21+G22+G23+G24+G25+G27+G28+G29+G30+G31+G34+G35+G36+G37+G39+G40+G41+G42+G43+G44+G45+G46+G47+G49</f>
        <v>9442570</v>
      </c>
      <c r="H50" s="77">
        <f>H12+H13+H14+H15+H16+H17+H18+H19+H20+H21+H22+H23+H24+H25+H27+H28+H29+H30+H31+H34+H35+H36+H37+H39+H40+H41+H42+H43+H44+H45+H46+H47+H49</f>
        <v>48310672</v>
      </c>
    </row>
    <row r="51" spans="3:8" ht="15.75">
      <c r="C51" s="50"/>
      <c r="D51" s="51"/>
      <c r="E51" s="52"/>
      <c r="F51" s="65"/>
      <c r="G51" s="53"/>
      <c r="H51" s="54"/>
    </row>
    <row r="52" spans="7:8" ht="12.75">
      <c r="G52" s="8"/>
      <c r="H52" s="8"/>
    </row>
    <row r="53" spans="7:8" ht="12.75">
      <c r="G53" s="8"/>
      <c r="H53" s="8"/>
    </row>
  </sheetData>
  <sheetProtection/>
  <mergeCells count="10">
    <mergeCell ref="F1:H1"/>
    <mergeCell ref="A5:H5"/>
    <mergeCell ref="E2:H2"/>
    <mergeCell ref="E3:H3"/>
    <mergeCell ref="E4:H4"/>
    <mergeCell ref="A48:H48"/>
    <mergeCell ref="A9:H9"/>
    <mergeCell ref="A26:H26"/>
    <mergeCell ref="A38:H38"/>
    <mergeCell ref="A32:H32"/>
  </mergeCells>
  <printOptions/>
  <pageMargins left="0.6692913385826772" right="0.1968503937007874" top="0.5118110236220472" bottom="0.15748031496062992" header="0.5118110236220472" footer="0.15748031496062992"/>
  <pageSetup fitToHeight="3" fitToWidth="1" horizontalDpi="600" verticalDpi="600" orientation="portrait" paperSize="9" scale="77" r:id="rId1"/>
  <rowBreaks count="2" manualBreakCount="2">
    <brk id="22" max="7" man="1"/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2020-03-02T07:42:54Z</cp:lastPrinted>
  <dcterms:created xsi:type="dcterms:W3CDTF">2009-01-23T08:41:15Z</dcterms:created>
  <dcterms:modified xsi:type="dcterms:W3CDTF">2020-03-02T07:43:34Z</dcterms:modified>
  <cp:category/>
  <cp:version/>
  <cp:contentType/>
  <cp:contentStatus/>
</cp:coreProperties>
</file>