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05" windowWidth="9390" windowHeight="11760" activeTab="0"/>
  </bookViews>
  <sheets>
    <sheet name="по розпорядникам" sheetId="1" r:id="rId1"/>
  </sheets>
  <definedNames>
    <definedName name="_xlnm.Print_Titles" localSheetId="0">'по розпорядникам'!$12:$14</definedName>
    <definedName name="_xlnm.Print_Area" localSheetId="0">'по розпорядникам'!$A$1:$G$136</definedName>
  </definedNames>
  <calcPr fullCalcOnLoad="1"/>
</workbook>
</file>

<file path=xl/sharedStrings.xml><?xml version="1.0" encoding="utf-8"?>
<sst xmlns="http://schemas.openxmlformats.org/spreadsheetml/2006/main" count="138" uniqueCount="123">
  <si>
    <t>Виконання у %</t>
  </si>
  <si>
    <t>Соціальний захист, в тому числі:</t>
  </si>
  <si>
    <t>Витрати на поховання учасників бойових дій</t>
  </si>
  <si>
    <t>Державне управління</t>
  </si>
  <si>
    <t>Освіта</t>
  </si>
  <si>
    <t>Охорона здоров"я</t>
  </si>
  <si>
    <t>Фізична культура і спорт</t>
  </si>
  <si>
    <t>Спеціальний фонд</t>
  </si>
  <si>
    <t>Резервний фонд</t>
  </si>
  <si>
    <t xml:space="preserve">  -допомога малозаб.сім"ям з дітьми та держ.соц.допомога інвалідам з дитинства та дітям-інвалідам</t>
  </si>
  <si>
    <t>Культура і містецтво</t>
  </si>
  <si>
    <t>Код</t>
  </si>
  <si>
    <t>Назва</t>
  </si>
  <si>
    <t>Кредитування загального фонду</t>
  </si>
  <si>
    <t xml:space="preserve">Загальний фонд </t>
  </si>
  <si>
    <t>Кредитування спеціального фонду</t>
  </si>
  <si>
    <t>Всього доходів по спеціальному фонду</t>
  </si>
  <si>
    <t>ДОХОДИ</t>
  </si>
  <si>
    <t>ВИДАТКИ</t>
  </si>
  <si>
    <t>ВСЬОГО ВИДАТКІВ</t>
  </si>
  <si>
    <t>Всього видатків загального фонду з урахуванням трансфертів</t>
  </si>
  <si>
    <t>Інші розрахунки</t>
  </si>
  <si>
    <t>Бюджет на рік (тис.грн.)</t>
  </si>
  <si>
    <t>План на вказаний період  (тис.грн.)</t>
  </si>
  <si>
    <t xml:space="preserve"> </t>
  </si>
  <si>
    <t>Додаток 1</t>
  </si>
  <si>
    <t xml:space="preserve">Доходи, видатки, кредитування та фінансування </t>
  </si>
  <si>
    <t xml:space="preserve">районного бюджету Менського району </t>
  </si>
  <si>
    <t xml:space="preserve">Кошти, що передаються із загального фонду бюджету до бюджету розвитку (спеціального фонду)
</t>
  </si>
  <si>
    <t>Плата за надання адміністративних послуг</t>
  </si>
  <si>
    <t xml:space="preserve">  - надання пільг та субсидій</t>
  </si>
  <si>
    <t>Пільгове медичне обслуговування</t>
  </si>
  <si>
    <t>Центри соціальних служб для сім`ї, дітей та молоді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</si>
  <si>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</si>
  <si>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</si>
  <si>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(тис.грн.)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</si>
  <si>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</si>
  <si>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</si>
  <si>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</si>
  <si>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</si>
  <si>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</si>
  <si>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</si>
  <si>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</si>
  <si>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О180</t>
  </si>
  <si>
    <t>Інша діяльність у сфері державного управління</t>
  </si>
  <si>
    <t>Сприяння розвитку малого підприємництва</t>
  </si>
  <si>
    <t>Заходи із запобігання та ліквідація надзвичайних ситуацій та наслідків стихійного лиха</t>
  </si>
  <si>
    <t>Інші  дотації з місцевого бюджету</t>
  </si>
  <si>
    <t xml:space="preserve">Надання  кредиту </t>
  </si>
  <si>
    <t>Повернення кредитів</t>
  </si>
  <si>
    <t xml:space="preserve">Надання  кредиту  </t>
  </si>
  <si>
    <t>Здійснення заходів по програмі "Молодь України"</t>
  </si>
  <si>
    <t>Надання соціальних гарантій фізичним особам, які надають соціальні послуги громадянам похилого віку</t>
  </si>
  <si>
    <t>Надання пільг населенню на оплату ЖКГ</t>
  </si>
  <si>
    <t>Надання фінансової підтримки громадським організаціям</t>
  </si>
  <si>
    <t>Інші заходи у сфері соціального захисту</t>
  </si>
  <si>
    <t>Надання пільг з оплати послуг зв"язку</t>
  </si>
  <si>
    <t>Компенсаційні виплати за пільговий проїзд</t>
  </si>
  <si>
    <t>Інші заходи громадського порядку та безпеки</t>
  </si>
  <si>
    <t>Соціальний захист</t>
  </si>
  <si>
    <t xml:space="preserve">                    </t>
  </si>
  <si>
    <t>О150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</si>
  <si>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</si>
  <si>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</si>
  <si>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</si>
  <si>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</si>
  <si>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</si>
  <si>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</si>
  <si>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</si>
  <si>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</si>
  <si>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</si>
  <si>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</si>
  <si>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</si>
  <si>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</si>
  <si>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</si>
  <si>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</si>
  <si>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</si>
  <si>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</si>
  <si>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</si>
  <si>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</si>
  <si>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</si>
  <si>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</si>
  <si>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</si>
  <si>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</si>
  <si>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</si>
  <si>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</si>
  <si>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</si>
  <si>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</si>
  <si>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</si>
  <si>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Всього  по загальному фонду без урахування трансферт</t>
  </si>
  <si>
    <t>Всього по загальному фонду</t>
  </si>
  <si>
    <t>Неподаткові надходження</t>
  </si>
  <si>
    <t>Власні надходження бюджетних установ</t>
  </si>
  <si>
    <t>ВСЬОГО ДОХОДІВПО ЗАГАЛЬНОМУ ТА СПЕЦІАЛЬНОМУ ФОНДАХ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</si>
  <si>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</si>
  <si>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</si>
  <si>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</si>
  <si>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</si>
  <si>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Всього видатків по спеціальному фонду</t>
  </si>
  <si>
    <t>ВСЬОГО ВИДАТКІВ ПОЗАГАЛЬНОМУ ТА СПЕЦІАЛЬНОМУ ФОНДАХ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</si>
  <si>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</si>
  <si>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</si>
  <si>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Джерела фінансування дефіциту бюджету(загальний фонд)</t>
  </si>
  <si>
    <t>Джерела фінансування дефіциту бюджету спеціальний фонд</t>
  </si>
  <si>
    <t>Залишки на кінець періоду</t>
  </si>
  <si>
    <t xml:space="preserve">Залишки на початок періоду </t>
  </si>
  <si>
    <t>Залишки на початок періоду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</si>
  <si>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</si>
  <si>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</si>
  <si>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</si>
  <si>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 xml:space="preserve"> до річних уточнених призначень</t>
  </si>
  <si>
    <t>до призначень звітного періоду</t>
  </si>
  <si>
    <t>Виконання        (тис. грн)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</si>
  <si>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</si>
  <si>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дотації з місцевого бюджету</t>
  </si>
  <si>
    <t xml:space="preserve">Субвенція з місцевого бюджету на реалізацію заходів, спрямованих на підвищення якості освіти </t>
  </si>
  <si>
    <t>Субвенція з місцевого бюджету на забезпечення житлом дітей-сиріт</t>
  </si>
  <si>
    <t>Всього  по спеціальному фонду без урахування трансферт</t>
  </si>
  <si>
    <t xml:space="preserve"> забезпечення житлом дітей-сиріт</t>
  </si>
  <si>
    <t>за  2019 рік</t>
  </si>
  <si>
    <t>Дотація з місцевого бюджету за рахунок стабілізаційної дотації з державного бюджету</t>
  </si>
  <si>
    <t>до  рішення  районної ради  від 28.02.2020 № 510 "Про звіт про виконання районного</t>
  </si>
  <si>
    <t xml:space="preserve">і витрачання коштів резервного фонду за 2019 рік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</si>
</sst>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86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80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6" fontId="8" fillId="0" borderId="0" xfId="0" applyNumberFormat="1" applyFont="1" applyAlignment="1">
      <alignment horizontal="center"/>
    </xf>
    <xf numFmtId="186" fontId="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86" fontId="10" fillId="0" borderId="10" xfId="0" applyNumberFormat="1" applyFont="1" applyFill="1" applyBorder="1" applyAlignment="1">
      <alignment horizontal="center" wrapText="1"/>
    </xf>
    <xf numFmtId="186" fontId="9" fillId="0" borderId="10" xfId="0" applyNumberFormat="1" applyFont="1" applyBorder="1" applyAlignment="1">
      <alignment horizontal="center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10" fillId="32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 horizontal="center" wrapText="1"/>
    </xf>
    <xf numFmtId="186" fontId="10" fillId="32" borderId="10" xfId="0" applyNumberFormat="1" applyFont="1" applyFill="1" applyBorder="1" applyAlignment="1">
      <alignment horizontal="center" wrapText="1"/>
    </xf>
    <xf numFmtId="186" fontId="9" fillId="32" borderId="10" xfId="0" applyNumberFormat="1" applyFont="1" applyFill="1" applyBorder="1" applyAlignment="1">
      <alignment horizontal="center" wrapText="1"/>
    </xf>
    <xf numFmtId="1" fontId="9" fillId="32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6" fontId="9" fillId="0" borderId="10" xfId="0" applyNumberFormat="1" applyFont="1" applyBorder="1" applyAlignment="1">
      <alignment/>
    </xf>
    <xf numFmtId="186" fontId="9" fillId="0" borderId="1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6" fontId="9" fillId="0" borderId="0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0" fillId="33" borderId="10" xfId="0" applyFont="1" applyFill="1" applyBorder="1" applyAlignment="1">
      <alignment/>
    </xf>
    <xf numFmtId="186" fontId="9" fillId="33" borderId="10" xfId="0" applyNumberFormat="1" applyFont="1" applyFill="1" applyBorder="1" applyAlignment="1">
      <alignment/>
    </xf>
    <xf numFmtId="186" fontId="9" fillId="0" borderId="0" xfId="0" applyNumberFormat="1" applyFont="1" applyAlignment="1">
      <alignment/>
    </xf>
    <xf numFmtId="0" fontId="10" fillId="32" borderId="10" xfId="0" applyFont="1" applyFill="1" applyBorder="1" applyAlignment="1">
      <alignment horizontal="left" vertical="distributed"/>
    </xf>
    <xf numFmtId="0" fontId="10" fillId="32" borderId="10" xfId="0" applyFont="1" applyFill="1" applyBorder="1" applyAlignment="1">
      <alignment horizontal="center" vertical="distributed" wrapText="1"/>
    </xf>
    <xf numFmtId="0" fontId="10" fillId="0" borderId="10" xfId="0" applyFont="1" applyFill="1" applyBorder="1" applyAlignment="1">
      <alignment horizontal="left" vertical="distributed"/>
    </xf>
    <xf numFmtId="0" fontId="11" fillId="0" borderId="10" xfId="53" applyFont="1" applyBorder="1">
      <alignment/>
      <protection/>
    </xf>
    <xf numFmtId="186" fontId="11" fillId="0" borderId="10" xfId="53" applyNumberFormat="1" applyFont="1" applyFill="1" applyBorder="1">
      <alignment/>
      <protection/>
    </xf>
    <xf numFmtId="186" fontId="10" fillId="33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 wrapText="1"/>
    </xf>
    <xf numFmtId="186" fontId="10" fillId="34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Border="1" applyAlignment="1">
      <alignment horizontal="center" wrapText="1"/>
    </xf>
    <xf numFmtId="186" fontId="9" fillId="0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vertical="distributed"/>
    </xf>
    <xf numFmtId="0" fontId="10" fillId="32" borderId="10" xfId="0" applyFont="1" applyFill="1" applyBorder="1" applyAlignment="1">
      <alignment vertical="distributed" wrapText="1"/>
    </xf>
    <xf numFmtId="0" fontId="9" fillId="0" borderId="10" xfId="0" applyFont="1" applyFill="1" applyBorder="1" applyAlignment="1">
      <alignment horizontal="left" vertical="distributed"/>
    </xf>
    <xf numFmtId="0" fontId="9" fillId="0" borderId="10" xfId="0" applyFont="1" applyFill="1" applyBorder="1" applyAlignment="1">
      <alignment vertical="distributed" wrapText="1"/>
    </xf>
    <xf numFmtId="186" fontId="9" fillId="0" borderId="10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 vertical="distributed" wrapText="1"/>
    </xf>
    <xf numFmtId="186" fontId="9" fillId="0" borderId="1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vertical="distributed" wrapText="1"/>
    </xf>
    <xf numFmtId="186" fontId="10" fillId="0" borderId="1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186" fontId="9" fillId="3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distributed"/>
    </xf>
    <xf numFmtId="0" fontId="9" fillId="0" borderId="10" xfId="0" applyFont="1" applyFill="1" applyBorder="1" applyAlignment="1">
      <alignment wrapText="1"/>
    </xf>
    <xf numFmtId="180" fontId="9" fillId="0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distributed"/>
    </xf>
    <xf numFmtId="0" fontId="10" fillId="33" borderId="10" xfId="0" applyFont="1" applyFill="1" applyBorder="1" applyAlignment="1">
      <alignment vertical="distributed" wrapText="1"/>
    </xf>
    <xf numFmtId="0" fontId="10" fillId="32" borderId="10" xfId="0" applyFont="1" applyFill="1" applyBorder="1" applyAlignment="1">
      <alignment vertical="distributed"/>
    </xf>
    <xf numFmtId="186" fontId="10" fillId="32" borderId="10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11" fillId="34" borderId="10" xfId="54" applyFont="1" applyFill="1" applyBorder="1" applyAlignment="1">
      <alignment wrapText="1"/>
      <protection/>
    </xf>
    <xf numFmtId="0" fontId="9" fillId="0" borderId="11" xfId="0" applyFont="1" applyBorder="1" applyAlignment="1">
      <alignment horizontal="left" vertical="distributed"/>
    </xf>
    <xf numFmtId="186" fontId="9" fillId="0" borderId="11" xfId="0" applyNumberFormat="1" applyFont="1" applyFill="1" applyBorder="1" applyAlignment="1">
      <alignment horizontal="center"/>
    </xf>
    <xf numFmtId="186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186" fontId="10" fillId="33" borderId="10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6" fontId="10" fillId="32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vertical="distributed" wrapText="1"/>
    </xf>
    <xf numFmtId="186" fontId="9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186" fontId="9" fillId="0" borderId="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/>
    </xf>
    <xf numFmtId="186" fontId="9" fillId="0" borderId="0" xfId="0" applyNumberFormat="1" applyFont="1" applyAlignment="1">
      <alignment wrapText="1"/>
    </xf>
    <xf numFmtId="186" fontId="9" fillId="0" borderId="0" xfId="0" applyNumberFormat="1" applyFont="1" applyFill="1" applyAlignment="1">
      <alignment/>
    </xf>
    <xf numFmtId="186" fontId="10" fillId="0" borderId="10" xfId="0" applyNumberFormat="1" applyFont="1" applyBorder="1" applyAlignment="1">
      <alignment/>
    </xf>
    <xf numFmtId="186" fontId="10" fillId="0" borderId="10" xfId="0" applyNumberFormat="1" applyFont="1" applyFill="1" applyBorder="1" applyAlignment="1">
      <alignment/>
    </xf>
    <xf numFmtId="186" fontId="10" fillId="33" borderId="10" xfId="0" applyNumberFormat="1" applyFont="1" applyFill="1" applyBorder="1" applyAlignment="1">
      <alignment/>
    </xf>
    <xf numFmtId="186" fontId="10" fillId="33" borderId="10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186" fontId="9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0" fontId="10" fillId="33" borderId="15" xfId="0" applyFont="1" applyFill="1" applyBorder="1" applyAlignment="1">
      <alignment horizontal="left" vertical="distributed"/>
    </xf>
    <xf numFmtId="0" fontId="10" fillId="33" borderId="14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horizontal="left" vertical="distributed" wrapText="1"/>
    </xf>
    <xf numFmtId="0" fontId="10" fillId="32" borderId="11" xfId="0" applyFont="1" applyFill="1" applyBorder="1" applyAlignment="1">
      <alignment horizontal="center" vertical="distributed" wrapText="1"/>
    </xf>
    <xf numFmtId="186" fontId="9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86" fontId="8" fillId="0" borderId="0" xfId="0" applyNumberFormat="1" applyFont="1" applyAlignment="1">
      <alignment horizontal="center" wrapText="1"/>
    </xf>
    <xf numFmtId="0" fontId="10" fillId="0" borderId="10" xfId="0" applyFont="1" applyFill="1" applyBorder="1" applyAlignment="1">
      <alignment horizontal="center" vertical="distributed" wrapText="1"/>
    </xf>
    <xf numFmtId="0" fontId="9" fillId="0" borderId="10" xfId="0" applyFont="1" applyBorder="1" applyAlignment="1">
      <alignment horizontal="left" wrapText="1"/>
    </xf>
    <xf numFmtId="186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32" borderId="15" xfId="0" applyFont="1" applyFill="1" applyBorder="1" applyAlignment="1">
      <alignment horizontal="left" vertical="distributed" wrapText="1"/>
    </xf>
    <xf numFmtId="0" fontId="10" fillId="32" borderId="14" xfId="0" applyFont="1" applyFill="1" applyBorder="1" applyAlignment="1">
      <alignment horizontal="left" vertical="distributed" wrapText="1"/>
    </xf>
    <xf numFmtId="0" fontId="10" fillId="32" borderId="10" xfId="0" applyFont="1" applyFill="1" applyBorder="1" applyAlignment="1">
      <alignment horizontal="left" vertical="distributed" wrapText="1"/>
    </xf>
    <xf numFmtId="18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86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75"/>
  <sheetViews>
    <sheetView tabSelected="1" zoomScaleSheetLayoutView="85" workbookViewId="0" topLeftCell="A1">
      <selection activeCell="A9" sqref="A9:F9"/>
    </sheetView>
  </sheetViews>
  <sheetFormatPr defaultColWidth="9.00390625" defaultRowHeight="15" customHeight="1"/>
  <cols>
    <col min="1" max="1" width="12.375" style="1" customWidth="1"/>
    <col min="2" max="2" width="41.375" style="2" customWidth="1"/>
    <col min="3" max="3" width="10.75390625" style="3" customWidth="1"/>
    <col min="4" max="4" width="10.75390625" style="3" hidden="1" customWidth="1"/>
    <col min="5" max="5" width="10.75390625" style="4" customWidth="1"/>
    <col min="6" max="6" width="17.625" style="5" customWidth="1"/>
    <col min="7" max="7" width="17.125" style="6" hidden="1" customWidth="1"/>
    <col min="8" max="8" width="4.375" style="7" customWidth="1"/>
    <col min="9" max="9" width="3.875" style="8" customWidth="1"/>
    <col min="10" max="10" width="7.375" style="8" customWidth="1"/>
    <col min="11" max="11" width="9.25390625" style="8" customWidth="1"/>
    <col min="12" max="12" width="9.625" style="8" bestFit="1" customWidth="1"/>
    <col min="13" max="16384" width="9.125" style="8" customWidth="1"/>
  </cols>
  <sheetData>
    <row r="2" spans="2:8" ht="15" customHeight="1">
      <c r="B2" s="9"/>
      <c r="C2" s="143" t="s">
        <v>25</v>
      </c>
      <c r="D2" s="143"/>
      <c r="E2" s="143"/>
      <c r="F2" s="143"/>
      <c r="G2" s="144"/>
      <c r="H2" s="10"/>
    </row>
    <row r="3" spans="2:8" ht="24.75" customHeight="1">
      <c r="B3" s="11"/>
      <c r="C3" s="148" t="s">
        <v>121</v>
      </c>
      <c r="D3" s="148"/>
      <c r="E3" s="148"/>
      <c r="F3" s="148"/>
      <c r="G3" s="148"/>
      <c r="H3" s="10"/>
    </row>
    <row r="4" spans="2:8" ht="24.75" customHeight="1">
      <c r="B4" s="11"/>
      <c r="C4" s="148" t="s">
        <v>122</v>
      </c>
      <c r="D4" s="148"/>
      <c r="E4" s="148"/>
      <c r="F4" s="148"/>
      <c r="G4" s="148"/>
      <c r="H4" s="10"/>
    </row>
    <row r="5" spans="2:8" ht="15" customHeight="1">
      <c r="B5" s="11"/>
      <c r="C5" s="148"/>
      <c r="D5" s="148"/>
      <c r="E5" s="148"/>
      <c r="F5" s="148"/>
      <c r="G5" s="148"/>
      <c r="H5" s="10"/>
    </row>
    <row r="6" spans="2:8" ht="13.5" customHeight="1">
      <c r="B6" s="11"/>
      <c r="C6" s="148"/>
      <c r="D6" s="148"/>
      <c r="E6" s="148"/>
      <c r="F6" s="148"/>
      <c r="G6" s="148"/>
      <c r="H6" s="10"/>
    </row>
    <row r="7" spans="1:9" s="22" customFormat="1" ht="10.5" customHeight="1">
      <c r="A7" s="19"/>
      <c r="B7" s="11"/>
      <c r="C7" s="12"/>
      <c r="D7" s="12"/>
      <c r="E7" s="13"/>
      <c r="F7" s="12"/>
      <c r="G7" s="20"/>
      <c r="H7" s="21"/>
      <c r="I7" s="22" t="s">
        <v>24</v>
      </c>
    </row>
    <row r="8" spans="1:8" s="22" customFormat="1" ht="15.75">
      <c r="A8" s="145" t="s">
        <v>26</v>
      </c>
      <c r="B8" s="146"/>
      <c r="C8" s="147"/>
      <c r="D8" s="147"/>
      <c r="E8" s="147"/>
      <c r="F8" s="147"/>
      <c r="G8" s="20"/>
      <c r="H8" s="21"/>
    </row>
    <row r="9" spans="1:8" s="22" customFormat="1" ht="15.75">
      <c r="A9" s="133" t="s">
        <v>27</v>
      </c>
      <c r="B9" s="133"/>
      <c r="C9" s="134"/>
      <c r="D9" s="134"/>
      <c r="E9" s="134"/>
      <c r="F9" s="134"/>
      <c r="G9" s="20"/>
      <c r="H9" s="21"/>
    </row>
    <row r="10" spans="1:8" s="22" customFormat="1" ht="15.75">
      <c r="A10" s="133" t="s">
        <v>119</v>
      </c>
      <c r="B10" s="133"/>
      <c r="C10" s="134"/>
      <c r="D10" s="134"/>
      <c r="E10" s="134"/>
      <c r="F10" s="134"/>
      <c r="G10" s="20"/>
      <c r="H10" s="21"/>
    </row>
    <row r="11" spans="1:8" ht="15.75" customHeight="1">
      <c r="A11" s="127">
        <v>253112000000</v>
      </c>
      <c r="C11" s="12"/>
      <c r="D11" s="12"/>
      <c r="E11" s="13" t="s">
        <v>60</v>
      </c>
      <c r="F11" s="23" t="s">
        <v>35</v>
      </c>
      <c r="G11" s="14"/>
      <c r="H11" s="10"/>
    </row>
    <row r="12" spans="1:28" s="26" customFormat="1" ht="16.5" customHeight="1">
      <c r="A12" s="136" t="s">
        <v>11</v>
      </c>
      <c r="B12" s="139" t="s">
        <v>12</v>
      </c>
      <c r="C12" s="138" t="s">
        <v>22</v>
      </c>
      <c r="D12" s="138" t="s">
        <v>23</v>
      </c>
      <c r="E12" s="137" t="s">
        <v>112</v>
      </c>
      <c r="F12" s="132" t="s">
        <v>0</v>
      </c>
      <c r="G12" s="132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8" s="28" customFormat="1" ht="33" customHeight="1">
      <c r="A13" s="136"/>
      <c r="B13" s="139"/>
      <c r="C13" s="138"/>
      <c r="D13" s="138"/>
      <c r="E13" s="137"/>
      <c r="F13" s="126" t="s">
        <v>110</v>
      </c>
      <c r="G13" s="126" t="s">
        <v>111</v>
      </c>
      <c r="H13" s="27"/>
    </row>
    <row r="14" spans="1:16" s="33" customFormat="1" ht="11.25" customHeight="1">
      <c r="A14" s="29">
        <v>1</v>
      </c>
      <c r="B14" s="30">
        <v>2</v>
      </c>
      <c r="C14" s="30">
        <v>3</v>
      </c>
      <c r="D14" s="30">
        <v>4</v>
      </c>
      <c r="E14" s="31">
        <v>5</v>
      </c>
      <c r="F14" s="30">
        <v>6</v>
      </c>
      <c r="G14" s="30">
        <v>7</v>
      </c>
      <c r="H14" s="32"/>
      <c r="I14" s="32"/>
      <c r="J14" s="32"/>
      <c r="K14" s="32"/>
      <c r="L14" s="32"/>
      <c r="M14" s="32"/>
      <c r="N14" s="32"/>
      <c r="O14" s="32"/>
      <c r="P14" s="32"/>
    </row>
    <row r="15" spans="1:16" s="25" customFormat="1" ht="10.5" customHeight="1">
      <c r="A15" s="34"/>
      <c r="B15" s="35" t="s">
        <v>17</v>
      </c>
      <c r="C15" s="36"/>
      <c r="D15" s="36"/>
      <c r="E15" s="36"/>
      <c r="F15" s="37"/>
      <c r="G15" s="30"/>
      <c r="H15" s="38"/>
      <c r="I15" s="39"/>
      <c r="J15" s="39"/>
      <c r="K15" s="39"/>
      <c r="L15" s="39"/>
      <c r="M15" s="39"/>
      <c r="N15" s="39"/>
      <c r="O15" s="39"/>
      <c r="P15" s="39"/>
    </row>
    <row r="16" spans="1:16" s="25" customFormat="1" ht="12">
      <c r="A16" s="40"/>
      <c r="B16" s="41" t="s">
        <v>14</v>
      </c>
      <c r="C16" s="42"/>
      <c r="D16" s="42"/>
      <c r="E16" s="42"/>
      <c r="F16" s="43"/>
      <c r="G16" s="44"/>
      <c r="H16" s="38"/>
      <c r="I16" s="39"/>
      <c r="J16" s="39"/>
      <c r="K16" s="39"/>
      <c r="L16" s="39"/>
      <c r="M16" s="39"/>
      <c r="N16" s="39"/>
      <c r="O16" s="39"/>
      <c r="P16" s="39"/>
    </row>
    <row r="17" spans="1:16" s="25" customFormat="1" ht="12">
      <c r="A17" s="45">
        <v>10000000</v>
      </c>
      <c r="B17" s="46" t="s">
        <v>62</v>
      </c>
      <c r="C17" s="47">
        <f>C18+C24</f>
        <v>15404</v>
      </c>
      <c r="D17" s="47">
        <f>D18+D24</f>
        <v>0</v>
      </c>
      <c r="E17" s="47">
        <f>E18+E24</f>
        <v>15717.6</v>
      </c>
      <c r="F17" s="47">
        <f>E17/C17*100</f>
        <v>102.0358348480914</v>
      </c>
      <c r="G17" s="48" t="e">
        <f>E17/D17*100</f>
        <v>#DIV/0!</v>
      </c>
      <c r="H17" s="38"/>
      <c r="I17" s="39"/>
      <c r="J17" s="39"/>
      <c r="K17" s="39"/>
      <c r="L17" s="39"/>
      <c r="M17" s="39"/>
      <c r="N17" s="39"/>
      <c r="O17" s="39"/>
      <c r="P17" s="39"/>
    </row>
    <row r="18" spans="1:16" s="25" customFormat="1" ht="24.75" customHeight="1">
      <c r="A18" s="45">
        <v>11000000</v>
      </c>
      <c r="B18" s="46" t="s">
        <v>63</v>
      </c>
      <c r="C18" s="47">
        <f>C19</f>
        <v>15200</v>
      </c>
      <c r="D18" s="47">
        <f>D19</f>
        <v>0</v>
      </c>
      <c r="E18" s="47">
        <f>E19</f>
        <v>15588.4</v>
      </c>
      <c r="F18" s="47">
        <f aca="true" t="shared" si="0" ref="F18:F88">E18/C18*100</f>
        <v>102.55526315789474</v>
      </c>
      <c r="G18" s="48" t="e">
        <f aca="true" t="shared" si="1" ref="G18:G88">E18/D18*100</f>
        <v>#DIV/0!</v>
      </c>
      <c r="H18" s="38"/>
      <c r="I18" s="39"/>
      <c r="J18" s="39"/>
      <c r="K18" s="39"/>
      <c r="L18" s="39"/>
      <c r="M18" s="39"/>
      <c r="N18" s="39"/>
      <c r="O18" s="39"/>
      <c r="P18" s="39"/>
    </row>
    <row r="19" spans="1:16" s="25" customFormat="1" ht="12">
      <c r="A19" s="45">
        <v>11010000</v>
      </c>
      <c r="B19" s="46" t="s">
        <v>64</v>
      </c>
      <c r="C19" s="47">
        <f>C20+C21+C22+C23</f>
        <v>15200</v>
      </c>
      <c r="D19" s="47">
        <f>D20+D21+D22+D23</f>
        <v>0</v>
      </c>
      <c r="E19" s="47">
        <f>E20+E21+E22+E23</f>
        <v>15588.4</v>
      </c>
      <c r="F19" s="47">
        <f t="shared" si="0"/>
        <v>102.55526315789474</v>
      </c>
      <c r="G19" s="48" t="e">
        <f t="shared" si="1"/>
        <v>#DIV/0!</v>
      </c>
      <c r="H19" s="38"/>
      <c r="I19" s="39"/>
      <c r="J19" s="39"/>
      <c r="K19" s="39"/>
      <c r="L19" s="39"/>
      <c r="M19" s="39"/>
      <c r="N19" s="39"/>
      <c r="O19" s="39"/>
      <c r="P19" s="39"/>
    </row>
    <row r="20" spans="1:16" s="25" customFormat="1" ht="37.5" customHeight="1">
      <c r="A20" s="45">
        <v>11010100</v>
      </c>
      <c r="B20" s="46" t="s">
        <v>65</v>
      </c>
      <c r="C20" s="47">
        <v>10600</v>
      </c>
      <c r="D20" s="47"/>
      <c r="E20" s="47">
        <v>11389.4</v>
      </c>
      <c r="F20" s="47">
        <f t="shared" si="0"/>
        <v>107.44716981132075</v>
      </c>
      <c r="G20" s="48" t="e">
        <f t="shared" si="1"/>
        <v>#DIV/0!</v>
      </c>
      <c r="H20" s="38"/>
      <c r="I20" s="39"/>
      <c r="J20" s="39"/>
      <c r="K20" s="39"/>
      <c r="L20" s="39"/>
      <c r="M20" s="39"/>
      <c r="N20" s="39"/>
      <c r="O20" s="39"/>
      <c r="P20" s="39"/>
    </row>
    <row r="21" spans="1:16" s="25" customFormat="1" ht="60.75" customHeight="1">
      <c r="A21" s="45">
        <v>11010200</v>
      </c>
      <c r="B21" s="46" t="s">
        <v>66</v>
      </c>
      <c r="C21" s="47">
        <v>222</v>
      </c>
      <c r="D21" s="47"/>
      <c r="E21" s="47">
        <v>263.4</v>
      </c>
      <c r="F21" s="47">
        <f t="shared" si="0"/>
        <v>118.64864864864863</v>
      </c>
      <c r="G21" s="48" t="e">
        <f t="shared" si="1"/>
        <v>#DIV/0!</v>
      </c>
      <c r="H21" s="38"/>
      <c r="I21" s="39"/>
      <c r="J21" s="39"/>
      <c r="K21" s="39"/>
      <c r="L21" s="39"/>
      <c r="M21" s="39"/>
      <c r="N21" s="39"/>
      <c r="O21" s="39"/>
      <c r="P21" s="39"/>
    </row>
    <row r="22" spans="1:16" s="25" customFormat="1" ht="36" customHeight="1">
      <c r="A22" s="45">
        <v>11010400</v>
      </c>
      <c r="B22" s="46" t="s">
        <v>67</v>
      </c>
      <c r="C22" s="47">
        <v>4170</v>
      </c>
      <c r="D22" s="47"/>
      <c r="E22" s="47">
        <v>3822.1</v>
      </c>
      <c r="F22" s="47">
        <f t="shared" si="0"/>
        <v>91.65707434052757</v>
      </c>
      <c r="G22" s="48" t="e">
        <f t="shared" si="1"/>
        <v>#DIV/0!</v>
      </c>
      <c r="H22" s="38"/>
      <c r="I22" s="39"/>
      <c r="J22" s="39"/>
      <c r="K22" s="39"/>
      <c r="L22" s="39"/>
      <c r="M22" s="39"/>
      <c r="N22" s="39"/>
      <c r="O22" s="39"/>
      <c r="P22" s="39"/>
    </row>
    <row r="23" spans="1:16" s="51" customFormat="1" ht="36">
      <c r="A23" s="45">
        <v>11010500</v>
      </c>
      <c r="B23" s="46" t="s">
        <v>68</v>
      </c>
      <c r="C23" s="47">
        <v>208</v>
      </c>
      <c r="D23" s="47"/>
      <c r="E23" s="47">
        <v>113.5</v>
      </c>
      <c r="F23" s="47">
        <f t="shared" si="0"/>
        <v>54.567307692307686</v>
      </c>
      <c r="G23" s="48" t="e">
        <f t="shared" si="1"/>
        <v>#DIV/0!</v>
      </c>
      <c r="H23" s="49"/>
      <c r="I23" s="50"/>
      <c r="J23" s="50"/>
      <c r="K23" s="50"/>
      <c r="L23" s="50"/>
      <c r="M23" s="50"/>
      <c r="N23" s="50"/>
      <c r="O23" s="50"/>
      <c r="P23" s="50"/>
    </row>
    <row r="24" spans="1:16" s="25" customFormat="1" ht="24">
      <c r="A24" s="45">
        <v>13000000</v>
      </c>
      <c r="B24" s="46" t="s">
        <v>69</v>
      </c>
      <c r="C24" s="47">
        <f aca="true" t="shared" si="2" ref="C24:E25">C25</f>
        <v>204</v>
      </c>
      <c r="D24" s="47">
        <f t="shared" si="2"/>
        <v>0</v>
      </c>
      <c r="E24" s="47">
        <f t="shared" si="2"/>
        <v>129.2</v>
      </c>
      <c r="F24" s="47">
        <f t="shared" si="0"/>
        <v>63.33333333333333</v>
      </c>
      <c r="G24" s="48" t="e">
        <f t="shared" si="1"/>
        <v>#DIV/0!</v>
      </c>
      <c r="H24" s="38"/>
      <c r="I24" s="39"/>
      <c r="J24" s="39"/>
      <c r="K24" s="39"/>
      <c r="L24" s="39"/>
      <c r="M24" s="39"/>
      <c r="N24" s="39"/>
      <c r="O24" s="39"/>
      <c r="P24" s="39"/>
    </row>
    <row r="25" spans="1:16" s="25" customFormat="1" ht="24">
      <c r="A25" s="45">
        <v>13010000</v>
      </c>
      <c r="B25" s="46" t="s">
        <v>70</v>
      </c>
      <c r="C25" s="47">
        <f t="shared" si="2"/>
        <v>204</v>
      </c>
      <c r="D25" s="47">
        <f t="shared" si="2"/>
        <v>0</v>
      </c>
      <c r="E25" s="47">
        <f t="shared" si="2"/>
        <v>129.2</v>
      </c>
      <c r="F25" s="47">
        <f t="shared" si="0"/>
        <v>63.33333333333333</v>
      </c>
      <c r="G25" s="48" t="e">
        <f t="shared" si="1"/>
        <v>#DIV/0!</v>
      </c>
      <c r="H25" s="38"/>
      <c r="I25" s="39"/>
      <c r="J25" s="39"/>
      <c r="K25" s="39"/>
      <c r="L25" s="39"/>
      <c r="M25" s="39"/>
      <c r="N25" s="39"/>
      <c r="O25" s="39"/>
      <c r="P25" s="39"/>
    </row>
    <row r="26" spans="1:16" s="25" customFormat="1" ht="34.5" customHeight="1">
      <c r="A26" s="45">
        <v>13010100</v>
      </c>
      <c r="B26" s="46" t="s">
        <v>71</v>
      </c>
      <c r="C26" s="47">
        <v>204</v>
      </c>
      <c r="D26" s="47"/>
      <c r="E26" s="47">
        <v>129.2</v>
      </c>
      <c r="F26" s="47">
        <f t="shared" si="0"/>
        <v>63.33333333333333</v>
      </c>
      <c r="G26" s="48" t="e">
        <f t="shared" si="1"/>
        <v>#DIV/0!</v>
      </c>
      <c r="H26" s="38"/>
      <c r="I26" s="39"/>
      <c r="J26" s="39"/>
      <c r="K26" s="39"/>
      <c r="L26" s="39"/>
      <c r="M26" s="39"/>
      <c r="N26" s="39"/>
      <c r="O26" s="39"/>
      <c r="P26" s="39"/>
    </row>
    <row r="27" spans="1:16" s="25" customFormat="1" ht="12">
      <c r="A27" s="45">
        <v>20000000</v>
      </c>
      <c r="B27" s="46" t="s">
        <v>72</v>
      </c>
      <c r="C27" s="47">
        <f>C29+C36+C28</f>
        <v>271</v>
      </c>
      <c r="D27" s="47">
        <f>D29+D36+D28</f>
        <v>0</v>
      </c>
      <c r="E27" s="47">
        <f>E29+E36+E28</f>
        <v>486.5</v>
      </c>
      <c r="F27" s="47">
        <f t="shared" si="0"/>
        <v>179.52029520295204</v>
      </c>
      <c r="G27" s="48" t="e">
        <f t="shared" si="1"/>
        <v>#DIV/0!</v>
      </c>
      <c r="H27" s="38"/>
      <c r="I27" s="39"/>
      <c r="J27" s="39"/>
      <c r="K27" s="39"/>
      <c r="L27" s="39"/>
      <c r="M27" s="39"/>
      <c r="N27" s="39"/>
      <c r="O27" s="39"/>
      <c r="P27" s="39"/>
    </row>
    <row r="28" spans="1:16" s="25" customFormat="1" ht="36" customHeight="1">
      <c r="A28" s="45">
        <v>21010300</v>
      </c>
      <c r="B28" s="46" t="s">
        <v>113</v>
      </c>
      <c r="C28" s="47">
        <v>0</v>
      </c>
      <c r="D28" s="47"/>
      <c r="E28" s="47">
        <v>0.2</v>
      </c>
      <c r="F28" s="47"/>
      <c r="G28" s="48"/>
      <c r="H28" s="38"/>
      <c r="I28" s="39"/>
      <c r="J28" s="39"/>
      <c r="K28" s="39"/>
      <c r="L28" s="39"/>
      <c r="M28" s="39"/>
      <c r="N28" s="39"/>
      <c r="O28" s="39"/>
      <c r="P28" s="39"/>
    </row>
    <row r="29" spans="1:16" s="25" customFormat="1" ht="22.5" customHeight="1">
      <c r="A29" s="45">
        <v>22000000</v>
      </c>
      <c r="B29" s="46" t="s">
        <v>73</v>
      </c>
      <c r="C29" s="47">
        <f>C30+C33+C35</f>
        <v>253</v>
      </c>
      <c r="D29" s="47">
        <f>D30+D33+D35</f>
        <v>0</v>
      </c>
      <c r="E29" s="47">
        <f>E30+E33+E35</f>
        <v>321</v>
      </c>
      <c r="F29" s="47">
        <f t="shared" si="0"/>
        <v>126.87747035573122</v>
      </c>
      <c r="G29" s="48" t="e">
        <f t="shared" si="1"/>
        <v>#DIV/0!</v>
      </c>
      <c r="H29" s="38"/>
      <c r="I29" s="39"/>
      <c r="J29" s="39"/>
      <c r="K29" s="39"/>
      <c r="L29" s="39"/>
      <c r="M29" s="39"/>
      <c r="N29" s="39"/>
      <c r="O29" s="39"/>
      <c r="P29" s="39"/>
    </row>
    <row r="30" spans="1:16" s="25" customFormat="1" ht="15" customHeight="1">
      <c r="A30" s="45">
        <v>22010000</v>
      </c>
      <c r="B30" s="46" t="s">
        <v>29</v>
      </c>
      <c r="C30" s="47">
        <f>C31+C32</f>
        <v>253</v>
      </c>
      <c r="D30" s="47">
        <f>D31+D32</f>
        <v>0</v>
      </c>
      <c r="E30" s="47">
        <f>E31+E32</f>
        <v>321</v>
      </c>
      <c r="F30" s="47">
        <f t="shared" si="0"/>
        <v>126.87747035573122</v>
      </c>
      <c r="G30" s="48" t="e">
        <f t="shared" si="1"/>
        <v>#DIV/0!</v>
      </c>
      <c r="H30" s="38"/>
      <c r="I30" s="39"/>
      <c r="J30" s="39"/>
      <c r="K30" s="39"/>
      <c r="L30" s="39"/>
      <c r="M30" s="39"/>
      <c r="N30" s="39"/>
      <c r="O30" s="39"/>
      <c r="P30" s="39"/>
    </row>
    <row r="31" spans="1:16" s="25" customFormat="1" ht="35.25" customHeight="1">
      <c r="A31" s="45">
        <v>22010300</v>
      </c>
      <c r="B31" s="46" t="s">
        <v>74</v>
      </c>
      <c r="C31" s="47">
        <v>37</v>
      </c>
      <c r="D31" s="47"/>
      <c r="E31" s="47">
        <v>26.8</v>
      </c>
      <c r="F31" s="47">
        <f t="shared" si="0"/>
        <v>72.43243243243244</v>
      </c>
      <c r="G31" s="48" t="e">
        <f t="shared" si="1"/>
        <v>#DIV/0!</v>
      </c>
      <c r="H31" s="38"/>
      <c r="I31" s="39"/>
      <c r="J31" s="39"/>
      <c r="K31" s="39"/>
      <c r="L31" s="39"/>
      <c r="M31" s="39"/>
      <c r="N31" s="39"/>
      <c r="O31" s="39"/>
      <c r="P31" s="39"/>
    </row>
    <row r="32" spans="1:16" s="25" customFormat="1" ht="25.5" customHeight="1">
      <c r="A32" s="45">
        <v>22012600</v>
      </c>
      <c r="B32" s="46" t="s">
        <v>75</v>
      </c>
      <c r="C32" s="47">
        <v>216</v>
      </c>
      <c r="D32" s="47"/>
      <c r="E32" s="47">
        <v>294.2</v>
      </c>
      <c r="F32" s="47">
        <f t="shared" si="0"/>
        <v>136.2037037037037</v>
      </c>
      <c r="G32" s="48" t="e">
        <f t="shared" si="1"/>
        <v>#DIV/0!</v>
      </c>
      <c r="H32" s="38"/>
      <c r="I32" s="39"/>
      <c r="J32" s="39"/>
      <c r="K32" s="39"/>
      <c r="L32" s="39"/>
      <c r="M32" s="39"/>
      <c r="N32" s="39"/>
      <c r="O32" s="39"/>
      <c r="P32" s="39"/>
    </row>
    <row r="33" spans="1:16" s="25" customFormat="1" ht="36" hidden="1">
      <c r="A33" s="52">
        <v>22080000</v>
      </c>
      <c r="B33" s="46" t="s">
        <v>107</v>
      </c>
      <c r="C33" s="47">
        <f>C34</f>
        <v>0</v>
      </c>
      <c r="D33" s="47">
        <f>D34</f>
        <v>0</v>
      </c>
      <c r="E33" s="47">
        <f>E34</f>
        <v>0</v>
      </c>
      <c r="F33" s="47"/>
      <c r="G33" s="48"/>
      <c r="H33" s="38"/>
      <c r="I33" s="39"/>
      <c r="J33" s="39"/>
      <c r="K33" s="39"/>
      <c r="L33" s="39"/>
      <c r="M33" s="39"/>
      <c r="N33" s="39"/>
      <c r="O33" s="39"/>
      <c r="P33" s="39"/>
    </row>
    <row r="34" spans="1:16" s="25" customFormat="1" ht="48" hidden="1">
      <c r="A34" s="52">
        <v>22080400</v>
      </c>
      <c r="B34" s="46" t="s">
        <v>108</v>
      </c>
      <c r="C34" s="47"/>
      <c r="D34" s="47"/>
      <c r="E34" s="47"/>
      <c r="F34" s="47"/>
      <c r="G34" s="48"/>
      <c r="H34" s="38"/>
      <c r="I34" s="39"/>
      <c r="J34" s="39"/>
      <c r="K34" s="39"/>
      <c r="L34" s="39"/>
      <c r="M34" s="39"/>
      <c r="N34" s="39"/>
      <c r="O34" s="39"/>
      <c r="P34" s="39"/>
    </row>
    <row r="35" spans="1:16" s="25" customFormat="1" ht="72" hidden="1">
      <c r="A35" s="52">
        <v>22130000</v>
      </c>
      <c r="B35" s="46" t="s">
        <v>109</v>
      </c>
      <c r="C35" s="47"/>
      <c r="D35" s="47"/>
      <c r="E35" s="47"/>
      <c r="F35" s="47"/>
      <c r="G35" s="48"/>
      <c r="H35" s="38"/>
      <c r="I35" s="39"/>
      <c r="J35" s="39"/>
      <c r="K35" s="39"/>
      <c r="L35" s="39"/>
      <c r="M35" s="39"/>
      <c r="N35" s="39"/>
      <c r="O35" s="39"/>
      <c r="P35" s="39"/>
    </row>
    <row r="36" spans="1:16" s="25" customFormat="1" ht="12">
      <c r="A36" s="45">
        <v>24000000</v>
      </c>
      <c r="B36" s="46" t="s">
        <v>76</v>
      </c>
      <c r="C36" s="47">
        <f aca="true" t="shared" si="3" ref="C36:E37">C37</f>
        <v>18</v>
      </c>
      <c r="D36" s="47">
        <f t="shared" si="3"/>
        <v>0</v>
      </c>
      <c r="E36" s="47">
        <f t="shared" si="3"/>
        <v>165.3</v>
      </c>
      <c r="F36" s="47">
        <f t="shared" si="0"/>
        <v>918.3333333333334</v>
      </c>
      <c r="G36" s="48" t="e">
        <f t="shared" si="1"/>
        <v>#DIV/0!</v>
      </c>
      <c r="H36" s="38"/>
      <c r="I36" s="39"/>
      <c r="J36" s="39"/>
      <c r="K36" s="39"/>
      <c r="L36" s="39"/>
      <c r="M36" s="39"/>
      <c r="N36" s="39"/>
      <c r="O36" s="39"/>
      <c r="P36" s="39"/>
    </row>
    <row r="37" spans="1:16" s="25" customFormat="1" ht="12">
      <c r="A37" s="45">
        <v>24060000</v>
      </c>
      <c r="B37" s="46" t="s">
        <v>77</v>
      </c>
      <c r="C37" s="47">
        <f t="shared" si="3"/>
        <v>18</v>
      </c>
      <c r="D37" s="47">
        <f t="shared" si="3"/>
        <v>0</v>
      </c>
      <c r="E37" s="47">
        <f t="shared" si="3"/>
        <v>165.3</v>
      </c>
      <c r="F37" s="47">
        <f t="shared" si="0"/>
        <v>918.3333333333334</v>
      </c>
      <c r="G37" s="48" t="e">
        <f t="shared" si="1"/>
        <v>#DIV/0!</v>
      </c>
      <c r="H37" s="38"/>
      <c r="I37" s="39"/>
      <c r="J37" s="39"/>
      <c r="K37" s="39"/>
      <c r="L37" s="39"/>
      <c r="M37" s="39"/>
      <c r="N37" s="39"/>
      <c r="O37" s="39"/>
      <c r="P37" s="39"/>
    </row>
    <row r="38" spans="1:16" s="25" customFormat="1" ht="12">
      <c r="A38" s="45">
        <v>24060300</v>
      </c>
      <c r="B38" s="46" t="s">
        <v>77</v>
      </c>
      <c r="C38" s="47">
        <v>18</v>
      </c>
      <c r="D38" s="47"/>
      <c r="E38" s="47">
        <v>165.3</v>
      </c>
      <c r="F38" s="47">
        <f t="shared" si="0"/>
        <v>918.3333333333334</v>
      </c>
      <c r="G38" s="48" t="e">
        <f t="shared" si="1"/>
        <v>#DIV/0!</v>
      </c>
      <c r="H38" s="38"/>
      <c r="I38" s="53"/>
      <c r="J38" s="39"/>
      <c r="K38" s="39"/>
      <c r="L38" s="39"/>
      <c r="M38" s="39"/>
      <c r="N38" s="39"/>
      <c r="O38" s="39"/>
      <c r="P38" s="39"/>
    </row>
    <row r="39" spans="1:16" s="56" customFormat="1" ht="12">
      <c r="A39" s="54">
        <v>40000000</v>
      </c>
      <c r="B39" s="55" t="s">
        <v>78</v>
      </c>
      <c r="C39" s="47">
        <f>C40</f>
        <v>179260.9</v>
      </c>
      <c r="D39" s="47">
        <f>D40</f>
        <v>0</v>
      </c>
      <c r="E39" s="47">
        <f>E40</f>
        <v>165443.9</v>
      </c>
      <c r="F39" s="47">
        <f t="shared" si="0"/>
        <v>92.29223996978705</v>
      </c>
      <c r="G39" s="48" t="e">
        <f t="shared" si="1"/>
        <v>#DIV/0!</v>
      </c>
      <c r="H39" s="38"/>
      <c r="I39" s="57"/>
      <c r="J39" s="57"/>
      <c r="K39" s="57"/>
      <c r="L39" s="57"/>
      <c r="M39" s="57"/>
      <c r="N39" s="57"/>
      <c r="O39" s="57"/>
      <c r="P39" s="57"/>
    </row>
    <row r="40" spans="1:16" s="56" customFormat="1" ht="12">
      <c r="A40" s="54">
        <v>41000000</v>
      </c>
      <c r="B40" s="55" t="s">
        <v>79</v>
      </c>
      <c r="C40" s="47">
        <f>C41+C43+C47+C51</f>
        <v>179260.9</v>
      </c>
      <c r="D40" s="47">
        <f>D41+D43+D47+D51</f>
        <v>0</v>
      </c>
      <c r="E40" s="47">
        <f>E41+E43+E47+E51</f>
        <v>165443.9</v>
      </c>
      <c r="F40" s="47">
        <f t="shared" si="0"/>
        <v>92.29223996978705</v>
      </c>
      <c r="G40" s="48" t="e">
        <f t="shared" si="1"/>
        <v>#DIV/0!</v>
      </c>
      <c r="H40" s="38"/>
      <c r="I40" s="57"/>
      <c r="J40" s="57"/>
      <c r="K40" s="57"/>
      <c r="L40" s="57"/>
      <c r="M40" s="57"/>
      <c r="N40" s="57"/>
      <c r="O40" s="57"/>
      <c r="P40" s="57"/>
    </row>
    <row r="41" spans="1:16" s="56" customFormat="1" ht="24">
      <c r="A41" s="54">
        <v>41020000</v>
      </c>
      <c r="B41" s="55" t="s">
        <v>41</v>
      </c>
      <c r="C41" s="47">
        <f>C42</f>
        <v>9215.9</v>
      </c>
      <c r="D41" s="47">
        <f>D42</f>
        <v>0</v>
      </c>
      <c r="E41" s="47">
        <f>E42</f>
        <v>9215.9</v>
      </c>
      <c r="F41" s="47">
        <f t="shared" si="0"/>
        <v>100</v>
      </c>
      <c r="G41" s="48" t="e">
        <f t="shared" si="1"/>
        <v>#DIV/0!</v>
      </c>
      <c r="H41" s="38"/>
      <c r="I41" s="57"/>
      <c r="J41" s="57"/>
      <c r="K41" s="57"/>
      <c r="L41" s="57"/>
      <c r="M41" s="57"/>
      <c r="N41" s="57"/>
      <c r="O41" s="57"/>
      <c r="P41" s="57"/>
    </row>
    <row r="42" spans="1:16" s="56" customFormat="1" ht="12">
      <c r="A42" s="54">
        <v>41020100</v>
      </c>
      <c r="B42" s="55" t="s">
        <v>80</v>
      </c>
      <c r="C42" s="47">
        <v>9215.9</v>
      </c>
      <c r="D42" s="47"/>
      <c r="E42" s="47">
        <v>9215.9</v>
      </c>
      <c r="F42" s="47">
        <f t="shared" si="0"/>
        <v>100</v>
      </c>
      <c r="G42" s="48" t="e">
        <f t="shared" si="1"/>
        <v>#DIV/0!</v>
      </c>
      <c r="H42" s="38"/>
      <c r="I42" s="57"/>
      <c r="J42" s="57"/>
      <c r="K42" s="57"/>
      <c r="L42" s="57"/>
      <c r="M42" s="57"/>
      <c r="N42" s="57"/>
      <c r="O42" s="57"/>
      <c r="P42" s="57"/>
    </row>
    <row r="43" spans="1:16" s="56" customFormat="1" ht="24">
      <c r="A43" s="54">
        <v>41030000</v>
      </c>
      <c r="B43" s="55" t="s">
        <v>81</v>
      </c>
      <c r="C43" s="47">
        <f>C44+C45+C46</f>
        <v>27961.600000000002</v>
      </c>
      <c r="D43" s="47">
        <f>D44+D45+D46</f>
        <v>0</v>
      </c>
      <c r="E43" s="47">
        <f>E44+E45+E46</f>
        <v>27961.600000000002</v>
      </c>
      <c r="F43" s="47">
        <f t="shared" si="0"/>
        <v>100</v>
      </c>
      <c r="G43" s="48" t="e">
        <f t="shared" si="1"/>
        <v>#DIV/0!</v>
      </c>
      <c r="H43" s="38"/>
      <c r="I43" s="57"/>
      <c r="J43" s="57"/>
      <c r="K43" s="57"/>
      <c r="L43" s="57"/>
      <c r="M43" s="57"/>
      <c r="N43" s="57"/>
      <c r="O43" s="57"/>
      <c r="P43" s="57"/>
    </row>
    <row r="44" spans="1:16" s="56" customFormat="1" ht="24">
      <c r="A44" s="54">
        <v>41033900</v>
      </c>
      <c r="B44" s="55" t="s">
        <v>82</v>
      </c>
      <c r="C44" s="47">
        <v>18793.2</v>
      </c>
      <c r="D44" s="47"/>
      <c r="E44" s="47">
        <v>18793.2</v>
      </c>
      <c r="F44" s="47">
        <f t="shared" si="0"/>
        <v>100</v>
      </c>
      <c r="G44" s="48" t="e">
        <f t="shared" si="1"/>
        <v>#DIV/0!</v>
      </c>
      <c r="H44" s="38"/>
      <c r="I44" s="57"/>
      <c r="J44" s="57"/>
      <c r="K44" s="57"/>
      <c r="L44" s="57"/>
      <c r="M44" s="57"/>
      <c r="N44" s="57"/>
      <c r="O44" s="57"/>
      <c r="P44" s="57"/>
    </row>
    <row r="45" spans="1:16" s="56" customFormat="1" ht="24">
      <c r="A45" s="54">
        <v>41034200</v>
      </c>
      <c r="B45" s="55" t="s">
        <v>83</v>
      </c>
      <c r="C45" s="47">
        <v>7301.2</v>
      </c>
      <c r="D45" s="47"/>
      <c r="E45" s="47">
        <v>7301.2</v>
      </c>
      <c r="F45" s="47">
        <f t="shared" si="0"/>
        <v>100</v>
      </c>
      <c r="G45" s="48" t="e">
        <f t="shared" si="1"/>
        <v>#DIV/0!</v>
      </c>
      <c r="H45" s="38"/>
      <c r="I45" s="57"/>
      <c r="J45" s="57"/>
      <c r="K45" s="57"/>
      <c r="L45" s="57"/>
      <c r="M45" s="57"/>
      <c r="N45" s="57"/>
      <c r="O45" s="57"/>
      <c r="P45" s="57"/>
    </row>
    <row r="46" spans="1:16" s="56" customFormat="1" ht="38.25" customHeight="1">
      <c r="A46" s="54">
        <v>41034500</v>
      </c>
      <c r="B46" s="55" t="s">
        <v>84</v>
      </c>
      <c r="C46" s="47">
        <v>1867.2</v>
      </c>
      <c r="D46" s="47"/>
      <c r="E46" s="47">
        <v>1867.2</v>
      </c>
      <c r="F46" s="47">
        <f t="shared" si="0"/>
        <v>100</v>
      </c>
      <c r="G46" s="48" t="e">
        <f t="shared" si="1"/>
        <v>#DIV/0!</v>
      </c>
      <c r="H46" s="38"/>
      <c r="I46" s="57"/>
      <c r="J46" s="57"/>
      <c r="K46" s="57"/>
      <c r="L46" s="57"/>
      <c r="M46" s="57"/>
      <c r="N46" s="57"/>
      <c r="O46" s="57"/>
      <c r="P46" s="57"/>
    </row>
    <row r="47" spans="1:16" s="56" customFormat="1" ht="24">
      <c r="A47" s="54">
        <v>41040000</v>
      </c>
      <c r="B47" s="55" t="s">
        <v>42</v>
      </c>
      <c r="C47" s="47">
        <f>C49+C50+C48</f>
        <v>8367.1</v>
      </c>
      <c r="D47" s="47">
        <f>D49+D50+D48</f>
        <v>0</v>
      </c>
      <c r="E47" s="47">
        <f>E49+E50+E48</f>
        <v>8367.1</v>
      </c>
      <c r="F47" s="47">
        <f t="shared" si="0"/>
        <v>100</v>
      </c>
      <c r="G47" s="48" t="e">
        <f t="shared" si="1"/>
        <v>#DIV/0!</v>
      </c>
      <c r="H47" s="38"/>
      <c r="I47" s="57"/>
      <c r="J47" s="57"/>
      <c r="K47" s="57"/>
      <c r="L47" s="57"/>
      <c r="M47" s="57"/>
      <c r="N47" s="57"/>
      <c r="O47" s="57"/>
      <c r="P47" s="57"/>
    </row>
    <row r="48" spans="1:16" s="56" customFormat="1" ht="23.25" customHeight="1">
      <c r="A48" s="54">
        <v>41040100</v>
      </c>
      <c r="B48" s="55" t="s">
        <v>120</v>
      </c>
      <c r="C48" s="47">
        <v>158.4</v>
      </c>
      <c r="D48" s="47"/>
      <c r="E48" s="47">
        <v>158.4</v>
      </c>
      <c r="F48" s="47">
        <f>E48/C48*100</f>
        <v>100</v>
      </c>
      <c r="G48" s="48" t="e">
        <f>E48/D48*100</f>
        <v>#DIV/0!</v>
      </c>
      <c r="H48" s="38"/>
      <c r="I48" s="57"/>
      <c r="J48" s="57"/>
      <c r="K48" s="57"/>
      <c r="L48" s="57"/>
      <c r="M48" s="57"/>
      <c r="N48" s="57"/>
      <c r="O48" s="57"/>
      <c r="P48" s="57"/>
    </row>
    <row r="49" spans="1:16" s="56" customFormat="1" ht="60">
      <c r="A49" s="54">
        <v>41040200</v>
      </c>
      <c r="B49" s="55" t="s">
        <v>36</v>
      </c>
      <c r="C49" s="47">
        <v>5897.8</v>
      </c>
      <c r="D49" s="47"/>
      <c r="E49" s="47">
        <v>5897.8</v>
      </c>
      <c r="F49" s="47">
        <f t="shared" si="0"/>
        <v>100</v>
      </c>
      <c r="G49" s="48" t="e">
        <f t="shared" si="1"/>
        <v>#DIV/0!</v>
      </c>
      <c r="H49" s="38"/>
      <c r="I49" s="57"/>
      <c r="J49" s="57"/>
      <c r="K49" s="57"/>
      <c r="L49" s="57"/>
      <c r="M49" s="57"/>
      <c r="N49" s="57"/>
      <c r="O49" s="57"/>
      <c r="P49" s="57"/>
    </row>
    <row r="50" spans="1:16" s="56" customFormat="1" ht="12">
      <c r="A50" s="54">
        <v>41040400</v>
      </c>
      <c r="B50" s="55" t="s">
        <v>114</v>
      </c>
      <c r="C50" s="47">
        <v>2310.9</v>
      </c>
      <c r="D50" s="47"/>
      <c r="E50" s="47">
        <v>2310.9</v>
      </c>
      <c r="F50" s="47">
        <f t="shared" si="0"/>
        <v>100</v>
      </c>
      <c r="G50" s="48" t="e">
        <f t="shared" si="1"/>
        <v>#DIV/0!</v>
      </c>
      <c r="H50" s="38"/>
      <c r="I50" s="57"/>
      <c r="J50" s="57"/>
      <c r="K50" s="57"/>
      <c r="L50" s="57"/>
      <c r="M50" s="57"/>
      <c r="N50" s="57"/>
      <c r="O50" s="57"/>
      <c r="P50" s="57"/>
    </row>
    <row r="51" spans="1:16" s="56" customFormat="1" ht="24">
      <c r="A51" s="54">
        <v>41050000</v>
      </c>
      <c r="B51" s="55" t="s">
        <v>37</v>
      </c>
      <c r="C51" s="47">
        <f>C52+C53+C54+C55+C57+C58+C59+C60+C62+C63+C56</f>
        <v>133716.3</v>
      </c>
      <c r="D51" s="47">
        <f>D52+D53+D54+D55+D57+D58+D59+D60+D62+D63+D56</f>
        <v>0</v>
      </c>
      <c r="E51" s="47">
        <f>E52+E53+E54+E55+E57+E58+E59+E60+E62+E63+E56</f>
        <v>119899.29999999999</v>
      </c>
      <c r="F51" s="47">
        <f t="shared" si="0"/>
        <v>89.66692916271239</v>
      </c>
      <c r="G51" s="48" t="e">
        <f t="shared" si="1"/>
        <v>#DIV/0!</v>
      </c>
      <c r="H51" s="38"/>
      <c r="I51" s="57"/>
      <c r="J51" s="57"/>
      <c r="K51" s="57"/>
      <c r="L51" s="57"/>
      <c r="M51" s="57"/>
      <c r="N51" s="57"/>
      <c r="O51" s="57"/>
      <c r="P51" s="57"/>
    </row>
    <row r="52" spans="1:16" s="56" customFormat="1" ht="72">
      <c r="A52" s="54">
        <v>41050100</v>
      </c>
      <c r="B52" s="55" t="s">
        <v>38</v>
      </c>
      <c r="C52" s="47">
        <v>37573.1</v>
      </c>
      <c r="D52" s="47"/>
      <c r="E52" s="47">
        <v>37435.6</v>
      </c>
      <c r="F52" s="47">
        <f t="shared" si="0"/>
        <v>99.63404669830278</v>
      </c>
      <c r="G52" s="48" t="e">
        <f t="shared" si="1"/>
        <v>#DIV/0!</v>
      </c>
      <c r="H52" s="38"/>
      <c r="I52" s="57"/>
      <c r="J52" s="57"/>
      <c r="K52" s="57"/>
      <c r="L52" s="57"/>
      <c r="M52" s="57"/>
      <c r="N52" s="57"/>
      <c r="O52" s="57"/>
      <c r="P52" s="57"/>
    </row>
    <row r="53" spans="1:16" s="56" customFormat="1" ht="60">
      <c r="A53" s="54">
        <v>41050200</v>
      </c>
      <c r="B53" s="55" t="s">
        <v>39</v>
      </c>
      <c r="C53" s="47">
        <v>9706.8</v>
      </c>
      <c r="D53" s="47"/>
      <c r="E53" s="47">
        <v>5222.8</v>
      </c>
      <c r="F53" s="47">
        <f t="shared" si="0"/>
        <v>53.8055795936869</v>
      </c>
      <c r="G53" s="48" t="e">
        <f t="shared" si="1"/>
        <v>#DIV/0!</v>
      </c>
      <c r="H53" s="38"/>
      <c r="I53" s="57"/>
      <c r="J53" s="57"/>
      <c r="K53" s="57"/>
      <c r="L53" s="57"/>
      <c r="M53" s="57"/>
      <c r="N53" s="57"/>
      <c r="O53" s="57"/>
      <c r="P53" s="57"/>
    </row>
    <row r="54" spans="1:16" s="56" customFormat="1" ht="72">
      <c r="A54" s="54">
        <v>41050300</v>
      </c>
      <c r="B54" s="55" t="s">
        <v>100</v>
      </c>
      <c r="C54" s="47">
        <v>53500.1</v>
      </c>
      <c r="D54" s="47"/>
      <c r="E54" s="47">
        <v>45007.1</v>
      </c>
      <c r="F54" s="47">
        <f t="shared" si="0"/>
        <v>84.12526331726482</v>
      </c>
      <c r="G54" s="48" t="e">
        <f t="shared" si="1"/>
        <v>#DIV/0!</v>
      </c>
      <c r="H54" s="38"/>
      <c r="I54" s="57"/>
      <c r="J54" s="57"/>
      <c r="K54" s="57"/>
      <c r="L54" s="57"/>
      <c r="M54" s="57"/>
      <c r="N54" s="57"/>
      <c r="O54" s="57"/>
      <c r="P54" s="57"/>
    </row>
    <row r="55" spans="1:16" s="56" customFormat="1" ht="72">
      <c r="A55" s="54">
        <v>41050700</v>
      </c>
      <c r="B55" s="55" t="s">
        <v>101</v>
      </c>
      <c r="C55" s="47">
        <v>2062.1</v>
      </c>
      <c r="D55" s="47"/>
      <c r="E55" s="47">
        <v>2053.4</v>
      </c>
      <c r="F55" s="47">
        <f t="shared" si="0"/>
        <v>99.57809999515058</v>
      </c>
      <c r="G55" s="48" t="e">
        <f t="shared" si="1"/>
        <v>#DIV/0!</v>
      </c>
      <c r="H55" s="38"/>
      <c r="I55" s="57"/>
      <c r="J55" s="57"/>
      <c r="K55" s="57"/>
      <c r="L55" s="57"/>
      <c r="M55" s="57"/>
      <c r="N55" s="57"/>
      <c r="O55" s="57"/>
      <c r="P55" s="57"/>
    </row>
    <row r="56" spans="1:16" s="56" customFormat="1" ht="24">
      <c r="A56" s="54">
        <v>41050900</v>
      </c>
      <c r="B56" s="55" t="s">
        <v>116</v>
      </c>
      <c r="C56" s="47">
        <v>1222</v>
      </c>
      <c r="D56" s="47"/>
      <c r="E56" s="47">
        <v>1103.4</v>
      </c>
      <c r="F56" s="47">
        <f t="shared" si="0"/>
        <v>90.29459901800328</v>
      </c>
      <c r="G56" s="48" t="e">
        <f t="shared" si="1"/>
        <v>#DIV/0!</v>
      </c>
      <c r="H56" s="38"/>
      <c r="I56" s="57"/>
      <c r="J56" s="57"/>
      <c r="K56" s="57"/>
      <c r="L56" s="57"/>
      <c r="M56" s="57"/>
      <c r="N56" s="57"/>
      <c r="O56" s="57"/>
      <c r="P56" s="57"/>
    </row>
    <row r="57" spans="1:16" s="56" customFormat="1" ht="36">
      <c r="A57" s="54">
        <v>41051100</v>
      </c>
      <c r="B57" s="55" t="s">
        <v>85</v>
      </c>
      <c r="C57" s="47">
        <v>760</v>
      </c>
      <c r="D57" s="47"/>
      <c r="E57" s="47">
        <v>760</v>
      </c>
      <c r="F57" s="47">
        <f t="shared" si="0"/>
        <v>100</v>
      </c>
      <c r="G57" s="48"/>
      <c r="H57" s="38"/>
      <c r="I57" s="57"/>
      <c r="J57" s="57"/>
      <c r="K57" s="57"/>
      <c r="L57" s="57"/>
      <c r="M57" s="57"/>
      <c r="N57" s="57"/>
      <c r="O57" s="57"/>
      <c r="P57" s="57"/>
    </row>
    <row r="58" spans="1:16" s="56" customFormat="1" ht="48">
      <c r="A58" s="54">
        <v>41051200</v>
      </c>
      <c r="B58" s="55" t="s">
        <v>86</v>
      </c>
      <c r="C58" s="47">
        <v>52.5</v>
      </c>
      <c r="D58" s="47"/>
      <c r="E58" s="47">
        <v>52.5</v>
      </c>
      <c r="F58" s="47">
        <f t="shared" si="0"/>
        <v>100</v>
      </c>
      <c r="G58" s="48" t="e">
        <f t="shared" si="1"/>
        <v>#DIV/0!</v>
      </c>
      <c r="H58" s="38"/>
      <c r="I58" s="57"/>
      <c r="J58" s="57"/>
      <c r="K58" s="57"/>
      <c r="L58" s="57"/>
      <c r="M58" s="57"/>
      <c r="N58" s="57"/>
      <c r="O58" s="57"/>
      <c r="P58" s="57"/>
    </row>
    <row r="59" spans="1:16" s="56" customFormat="1" ht="49.5" customHeight="1">
      <c r="A59" s="54">
        <v>41051400</v>
      </c>
      <c r="B59" s="55" t="s">
        <v>87</v>
      </c>
      <c r="C59" s="47">
        <v>370.2</v>
      </c>
      <c r="D59" s="47"/>
      <c r="E59" s="47">
        <v>370.2</v>
      </c>
      <c r="F59" s="47">
        <f t="shared" si="0"/>
        <v>100</v>
      </c>
      <c r="G59" s="48" t="e">
        <f t="shared" si="1"/>
        <v>#DIV/0!</v>
      </c>
      <c r="H59" s="38"/>
      <c r="I59" s="57"/>
      <c r="J59" s="57"/>
      <c r="K59" s="57"/>
      <c r="L59" s="57"/>
      <c r="M59" s="57"/>
      <c r="N59" s="57"/>
      <c r="O59" s="57"/>
      <c r="P59" s="57"/>
    </row>
    <row r="60" spans="1:16" s="56" customFormat="1" ht="36">
      <c r="A60" s="54">
        <v>41051500</v>
      </c>
      <c r="B60" s="55" t="s">
        <v>88</v>
      </c>
      <c r="C60" s="47">
        <v>19271.7</v>
      </c>
      <c r="D60" s="47"/>
      <c r="E60" s="47">
        <v>19271.7</v>
      </c>
      <c r="F60" s="47">
        <f t="shared" si="0"/>
        <v>100</v>
      </c>
      <c r="G60" s="48" t="e">
        <f t="shared" si="1"/>
        <v>#DIV/0!</v>
      </c>
      <c r="H60" s="38"/>
      <c r="I60" s="57"/>
      <c r="J60" s="57"/>
      <c r="K60" s="57"/>
      <c r="L60" s="57"/>
      <c r="M60" s="57"/>
      <c r="N60" s="57"/>
      <c r="O60" s="57"/>
      <c r="P60" s="57"/>
    </row>
    <row r="61" spans="1:16" s="25" customFormat="1" ht="12" hidden="1">
      <c r="A61" s="52">
        <v>41052000</v>
      </c>
      <c r="B61" s="46"/>
      <c r="C61" s="47"/>
      <c r="D61" s="47"/>
      <c r="E61" s="47"/>
      <c r="F61" s="47"/>
      <c r="G61" s="48"/>
      <c r="H61" s="38"/>
      <c r="I61" s="58"/>
      <c r="J61" s="58"/>
      <c r="K61" s="58"/>
      <c r="L61" s="58"/>
      <c r="M61" s="39"/>
      <c r="N61" s="39"/>
      <c r="O61" s="39"/>
      <c r="P61" s="39"/>
    </row>
    <row r="62" spans="1:16" s="25" customFormat="1" ht="12">
      <c r="A62" s="45">
        <v>41053900</v>
      </c>
      <c r="B62" s="46" t="s">
        <v>40</v>
      </c>
      <c r="C62" s="47">
        <v>7687.7</v>
      </c>
      <c r="D62" s="47"/>
      <c r="E62" s="47">
        <v>7112.5</v>
      </c>
      <c r="F62" s="47">
        <f t="shared" si="0"/>
        <v>92.51791823302158</v>
      </c>
      <c r="G62" s="48" t="e">
        <f t="shared" si="1"/>
        <v>#DIV/0!</v>
      </c>
      <c r="H62" s="38"/>
      <c r="I62" s="58"/>
      <c r="J62" s="58"/>
      <c r="K62" s="58"/>
      <c r="L62" s="58"/>
      <c r="M62" s="39"/>
      <c r="N62" s="39"/>
      <c r="O62" s="39"/>
      <c r="P62" s="39"/>
    </row>
    <row r="63" spans="1:16" s="25" customFormat="1" ht="25.5" customHeight="1">
      <c r="A63" s="45">
        <v>41054300</v>
      </c>
      <c r="B63" s="46" t="s">
        <v>115</v>
      </c>
      <c r="C63" s="47">
        <v>1510.1</v>
      </c>
      <c r="D63" s="47"/>
      <c r="E63" s="47">
        <v>1510.1</v>
      </c>
      <c r="F63" s="47">
        <f t="shared" si="0"/>
        <v>100</v>
      </c>
      <c r="G63" s="48" t="e">
        <f t="shared" si="1"/>
        <v>#DIV/0!</v>
      </c>
      <c r="H63" s="38"/>
      <c r="I63" s="58"/>
      <c r="J63" s="58"/>
      <c r="K63" s="58"/>
      <c r="L63" s="58"/>
      <c r="M63" s="39"/>
      <c r="N63" s="39"/>
      <c r="O63" s="39"/>
      <c r="P63" s="39"/>
    </row>
    <row r="64" spans="1:16" s="25" customFormat="1" ht="12">
      <c r="A64" s="59" t="s">
        <v>89</v>
      </c>
      <c r="B64" s="59"/>
      <c r="C64" s="124">
        <f>C17+C27</f>
        <v>15675</v>
      </c>
      <c r="D64" s="124">
        <f>D17+D27</f>
        <v>0</v>
      </c>
      <c r="E64" s="124">
        <f>E17+E27</f>
        <v>16204.1</v>
      </c>
      <c r="F64" s="123">
        <f t="shared" si="0"/>
        <v>103.37543859649124</v>
      </c>
      <c r="G64" s="123" t="e">
        <f t="shared" si="1"/>
        <v>#DIV/0!</v>
      </c>
      <c r="H64" s="38"/>
      <c r="I64" s="58"/>
      <c r="J64" s="58"/>
      <c r="K64" s="58"/>
      <c r="L64" s="58"/>
      <c r="M64" s="39"/>
      <c r="N64" s="39"/>
      <c r="O64" s="39"/>
      <c r="P64" s="39"/>
    </row>
    <row r="65" spans="1:16" s="25" customFormat="1" ht="12">
      <c r="A65" s="59" t="s">
        <v>90</v>
      </c>
      <c r="B65" s="59"/>
      <c r="C65" s="124">
        <f>C17+C27+C39</f>
        <v>194935.9</v>
      </c>
      <c r="D65" s="124">
        <f>D17+D27+D39</f>
        <v>0</v>
      </c>
      <c r="E65" s="124">
        <f>E17+E27+E39</f>
        <v>181648</v>
      </c>
      <c r="F65" s="123">
        <f t="shared" si="0"/>
        <v>93.18345158588028</v>
      </c>
      <c r="G65" s="123" t="e">
        <f t="shared" si="1"/>
        <v>#DIV/0!</v>
      </c>
      <c r="H65" s="38"/>
      <c r="I65" s="58"/>
      <c r="J65" s="58"/>
      <c r="K65" s="58"/>
      <c r="L65" s="58"/>
      <c r="M65" s="39"/>
      <c r="N65" s="39"/>
      <c r="O65" s="39"/>
      <c r="P65" s="39"/>
    </row>
    <row r="66" spans="1:16" s="25" customFormat="1" ht="12">
      <c r="A66" s="26"/>
      <c r="B66" s="26"/>
      <c r="C66" s="61"/>
      <c r="D66" s="61"/>
      <c r="E66" s="61"/>
      <c r="F66" s="47"/>
      <c r="G66" s="48"/>
      <c r="H66" s="38"/>
      <c r="I66" s="39"/>
      <c r="J66" s="39"/>
      <c r="K66" s="39"/>
      <c r="L66" s="39"/>
      <c r="M66" s="39"/>
      <c r="N66" s="39"/>
      <c r="O66" s="39"/>
      <c r="P66" s="39"/>
    </row>
    <row r="67" spans="1:16" s="25" customFormat="1" ht="12">
      <c r="A67" s="62"/>
      <c r="B67" s="63" t="s">
        <v>7</v>
      </c>
      <c r="C67" s="42"/>
      <c r="D67" s="42"/>
      <c r="E67" s="42"/>
      <c r="F67" s="60"/>
      <c r="G67" s="60"/>
      <c r="H67" s="38"/>
      <c r="I67" s="39"/>
      <c r="J67" s="39"/>
      <c r="K67" s="39"/>
      <c r="L67" s="39"/>
      <c r="M67" s="39"/>
      <c r="N67" s="39"/>
      <c r="O67" s="39"/>
      <c r="P67" s="39"/>
    </row>
    <row r="68" spans="1:16" s="25" customFormat="1" ht="12">
      <c r="A68" s="64">
        <v>20000000</v>
      </c>
      <c r="B68" s="65" t="s">
        <v>91</v>
      </c>
      <c r="C68" s="66">
        <f>C69</f>
        <v>1134.5</v>
      </c>
      <c r="D68" s="66"/>
      <c r="E68" s="66">
        <f>E69</f>
        <v>1122.1</v>
      </c>
      <c r="F68" s="47">
        <f t="shared" si="0"/>
        <v>98.90700749228735</v>
      </c>
      <c r="G68" s="48" t="e">
        <f t="shared" si="1"/>
        <v>#DIV/0!</v>
      </c>
      <c r="H68" s="38"/>
      <c r="I68" s="39"/>
      <c r="J68" s="39"/>
      <c r="K68" s="39"/>
      <c r="L68" s="39"/>
      <c r="M68" s="39"/>
      <c r="N68" s="39"/>
      <c r="O68" s="39"/>
      <c r="P68" s="39"/>
    </row>
    <row r="69" spans="1:16" s="25" customFormat="1" ht="12">
      <c r="A69" s="64">
        <v>25000000</v>
      </c>
      <c r="B69" s="65" t="s">
        <v>92</v>
      </c>
      <c r="C69" s="66">
        <v>1134.5</v>
      </c>
      <c r="D69" s="72"/>
      <c r="E69" s="72">
        <v>1122.1</v>
      </c>
      <c r="F69" s="47">
        <f t="shared" si="0"/>
        <v>98.90700749228735</v>
      </c>
      <c r="G69" s="48" t="e">
        <f t="shared" si="1"/>
        <v>#DIV/0!</v>
      </c>
      <c r="H69" s="38"/>
      <c r="I69" s="39"/>
      <c r="J69" s="39"/>
      <c r="K69" s="39"/>
      <c r="L69" s="39"/>
      <c r="M69" s="39"/>
      <c r="N69" s="39"/>
      <c r="O69" s="39"/>
      <c r="P69" s="39"/>
    </row>
    <row r="70" spans="1:16" s="25" customFormat="1" ht="12">
      <c r="A70" s="45">
        <v>41053900</v>
      </c>
      <c r="B70" s="46" t="s">
        <v>40</v>
      </c>
      <c r="C70" s="66">
        <v>65</v>
      </c>
      <c r="D70" s="72"/>
      <c r="E70" s="72">
        <v>65</v>
      </c>
      <c r="F70" s="47">
        <f>E70/C70*100</f>
        <v>100</v>
      </c>
      <c r="G70" s="48" t="e">
        <f>E70/D70*100</f>
        <v>#DIV/0!</v>
      </c>
      <c r="H70" s="38"/>
      <c r="I70" s="39"/>
      <c r="J70" s="39"/>
      <c r="K70" s="39"/>
      <c r="L70" s="39"/>
      <c r="M70" s="39"/>
      <c r="N70" s="39"/>
      <c r="O70" s="39"/>
      <c r="P70" s="39"/>
    </row>
    <row r="71" spans="1:16" s="25" customFormat="1" ht="12">
      <c r="A71" s="59" t="s">
        <v>117</v>
      </c>
      <c r="B71" s="125"/>
      <c r="C71" s="66">
        <f>C68</f>
        <v>1134.5</v>
      </c>
      <c r="D71" s="66">
        <f>D68</f>
        <v>0</v>
      </c>
      <c r="E71" s="66">
        <f>E68</f>
        <v>1122.1</v>
      </c>
      <c r="F71" s="47">
        <f>E71/C71*100</f>
        <v>98.90700749228735</v>
      </c>
      <c r="G71" s="48" t="e">
        <f>E71/D71*100</f>
        <v>#DIV/0!</v>
      </c>
      <c r="H71" s="38"/>
      <c r="I71" s="39"/>
      <c r="J71" s="39"/>
      <c r="K71" s="39"/>
      <c r="L71" s="39"/>
      <c r="M71" s="39"/>
      <c r="N71" s="39"/>
      <c r="O71" s="39"/>
      <c r="P71" s="39"/>
    </row>
    <row r="72" spans="1:16" s="25" customFormat="1" ht="12" customHeight="1">
      <c r="A72" s="140" t="s">
        <v>16</v>
      </c>
      <c r="B72" s="141"/>
      <c r="C72" s="67">
        <f>C71+C70</f>
        <v>1199.5</v>
      </c>
      <c r="D72" s="67">
        <f>D71+D70</f>
        <v>0</v>
      </c>
      <c r="E72" s="67">
        <f>E71+E70</f>
        <v>1187.1</v>
      </c>
      <c r="F72" s="123">
        <f t="shared" si="0"/>
        <v>98.96623593163818</v>
      </c>
      <c r="G72" s="123" t="e">
        <f t="shared" si="1"/>
        <v>#DIV/0!</v>
      </c>
      <c r="H72" s="38"/>
      <c r="I72" s="39"/>
      <c r="J72" s="39"/>
      <c r="K72" s="39"/>
      <c r="L72" s="39"/>
      <c r="M72" s="39"/>
      <c r="N72" s="39"/>
      <c r="O72" s="39"/>
      <c r="P72" s="39"/>
    </row>
    <row r="73" spans="1:16" s="25" customFormat="1" ht="12">
      <c r="A73" s="142" t="s">
        <v>93</v>
      </c>
      <c r="B73" s="142"/>
      <c r="C73" s="42">
        <f>C72+C65</f>
        <v>196135.4</v>
      </c>
      <c r="D73" s="42">
        <f>D72+D65</f>
        <v>0</v>
      </c>
      <c r="E73" s="42">
        <f>E72+E65</f>
        <v>182835.1</v>
      </c>
      <c r="F73" s="123">
        <f t="shared" si="0"/>
        <v>93.21881720484932</v>
      </c>
      <c r="G73" s="123" t="e">
        <f t="shared" si="1"/>
        <v>#DIV/0!</v>
      </c>
      <c r="H73" s="38"/>
      <c r="I73" s="39"/>
      <c r="J73" s="39"/>
      <c r="K73" s="39"/>
      <c r="L73" s="39"/>
      <c r="M73" s="39"/>
      <c r="N73" s="39"/>
      <c r="O73" s="39"/>
      <c r="P73" s="39"/>
    </row>
    <row r="74" spans="1:16" s="25" customFormat="1" ht="12">
      <c r="A74" s="68"/>
      <c r="B74" s="69"/>
      <c r="C74" s="70"/>
      <c r="D74" s="70"/>
      <c r="E74" s="71"/>
      <c r="F74" s="47"/>
      <c r="G74" s="48"/>
      <c r="H74" s="38"/>
      <c r="I74" s="39"/>
      <c r="J74" s="39"/>
      <c r="K74" s="39"/>
      <c r="L74" s="39"/>
      <c r="M74" s="39"/>
      <c r="N74" s="39"/>
      <c r="O74" s="39"/>
      <c r="P74" s="39"/>
    </row>
    <row r="75" spans="1:16" s="25" customFormat="1" ht="12">
      <c r="A75" s="135" t="s">
        <v>18</v>
      </c>
      <c r="B75" s="135"/>
      <c r="C75" s="72"/>
      <c r="D75" s="72"/>
      <c r="E75" s="72"/>
      <c r="F75" s="47"/>
      <c r="G75" s="48"/>
      <c r="H75" s="38"/>
      <c r="I75" s="39"/>
      <c r="J75" s="39"/>
      <c r="K75" s="39"/>
      <c r="L75" s="39"/>
      <c r="M75" s="39"/>
      <c r="N75" s="39"/>
      <c r="O75" s="39"/>
      <c r="P75" s="39"/>
    </row>
    <row r="76" spans="1:16" s="25" customFormat="1" ht="12">
      <c r="A76" s="73"/>
      <c r="B76" s="74" t="s">
        <v>14</v>
      </c>
      <c r="C76" s="42"/>
      <c r="D76" s="42"/>
      <c r="E76" s="42"/>
      <c r="F76" s="123"/>
      <c r="G76" s="123"/>
      <c r="H76" s="38"/>
      <c r="I76" s="39"/>
      <c r="J76" s="39"/>
      <c r="K76" s="39"/>
      <c r="L76" s="39"/>
      <c r="M76" s="39"/>
      <c r="N76" s="39"/>
      <c r="O76" s="39"/>
      <c r="P76" s="39"/>
    </row>
    <row r="77" spans="1:8" s="26" customFormat="1" ht="12">
      <c r="A77" s="75" t="s">
        <v>61</v>
      </c>
      <c r="B77" s="76" t="s">
        <v>3</v>
      </c>
      <c r="C77" s="77">
        <v>2070.2</v>
      </c>
      <c r="D77" s="77"/>
      <c r="E77" s="77">
        <v>2068.5</v>
      </c>
      <c r="F77" s="47">
        <f t="shared" si="0"/>
        <v>99.91788233020965</v>
      </c>
      <c r="G77" s="48" t="e">
        <f t="shared" si="1"/>
        <v>#DIV/0!</v>
      </c>
      <c r="H77" s="78"/>
    </row>
    <row r="78" spans="1:8" s="26" customFormat="1" ht="13.5" customHeight="1">
      <c r="A78" s="79" t="s">
        <v>43</v>
      </c>
      <c r="B78" s="80" t="s">
        <v>44</v>
      </c>
      <c r="C78" s="81">
        <v>954.3</v>
      </c>
      <c r="D78" s="81"/>
      <c r="E78" s="81">
        <v>917.7</v>
      </c>
      <c r="F78" s="47">
        <f t="shared" si="0"/>
        <v>96.16472807293304</v>
      </c>
      <c r="G78" s="48" t="e">
        <f t="shared" si="1"/>
        <v>#DIV/0!</v>
      </c>
      <c r="H78" s="78"/>
    </row>
    <row r="79" spans="1:8" s="26" customFormat="1" ht="12">
      <c r="A79" s="75">
        <v>1000</v>
      </c>
      <c r="B79" s="76" t="s">
        <v>4</v>
      </c>
      <c r="C79" s="77">
        <v>39886.3</v>
      </c>
      <c r="D79" s="77"/>
      <c r="E79" s="77">
        <v>39259.4</v>
      </c>
      <c r="F79" s="47">
        <f t="shared" si="0"/>
        <v>98.42828239270125</v>
      </c>
      <c r="G79" s="48" t="e">
        <f t="shared" si="1"/>
        <v>#DIV/0!</v>
      </c>
      <c r="H79" s="78"/>
    </row>
    <row r="80" spans="1:8" s="26" customFormat="1" ht="12">
      <c r="A80" s="75">
        <v>2000</v>
      </c>
      <c r="B80" s="76" t="s">
        <v>5</v>
      </c>
      <c r="C80" s="77">
        <v>35741.4</v>
      </c>
      <c r="D80" s="77"/>
      <c r="E80" s="77">
        <v>35212.7</v>
      </c>
      <c r="F80" s="47">
        <f t="shared" si="0"/>
        <v>98.52076303670252</v>
      </c>
      <c r="G80" s="48" t="e">
        <f t="shared" si="1"/>
        <v>#DIV/0!</v>
      </c>
      <c r="H80" s="82"/>
    </row>
    <row r="81" spans="1:8" s="26" customFormat="1" ht="12">
      <c r="A81" s="64">
        <v>3000</v>
      </c>
      <c r="B81" s="83" t="s">
        <v>1</v>
      </c>
      <c r="C81" s="84">
        <f>C82+C83+C84+C85+C86+C87+C88+C89+C90+C91+C92+C93+C94</f>
        <v>107461.2</v>
      </c>
      <c r="D81" s="84">
        <f>D82+D83+D84+D85+D86+D87+D88+D89+D90+D91+D92+D93+D94</f>
        <v>0</v>
      </c>
      <c r="E81" s="84">
        <f>E82+E83+E84+E85+E86+E87+E88+E89+E90+E91+E92+E93+E94</f>
        <v>94223.70000000001</v>
      </c>
      <c r="F81" s="121">
        <f t="shared" si="0"/>
        <v>87.68160042880595</v>
      </c>
      <c r="G81" s="122" t="e">
        <f t="shared" si="1"/>
        <v>#DIV/0!</v>
      </c>
      <c r="H81" s="56"/>
    </row>
    <row r="82" spans="1:8" s="25" customFormat="1" ht="12">
      <c r="A82" s="75"/>
      <c r="B82" s="76" t="s">
        <v>30</v>
      </c>
      <c r="C82" s="72">
        <v>47279.9</v>
      </c>
      <c r="D82" s="77"/>
      <c r="E82" s="72">
        <v>42658.3</v>
      </c>
      <c r="F82" s="47">
        <f t="shared" si="0"/>
        <v>90.22502162652628</v>
      </c>
      <c r="G82" s="48" t="e">
        <f t="shared" si="1"/>
        <v>#DIV/0!</v>
      </c>
      <c r="H82" s="85"/>
    </row>
    <row r="83" spans="1:8" s="25" customFormat="1" ht="36">
      <c r="A83" s="75"/>
      <c r="B83" s="76" t="s">
        <v>9</v>
      </c>
      <c r="C83" s="86">
        <v>55562.2</v>
      </c>
      <c r="D83" s="48"/>
      <c r="E83" s="77">
        <v>47060.5</v>
      </c>
      <c r="F83" s="47">
        <f t="shared" si="0"/>
        <v>84.69877002710476</v>
      </c>
      <c r="G83" s="48" t="e">
        <f t="shared" si="1"/>
        <v>#DIV/0!</v>
      </c>
      <c r="H83" s="56"/>
    </row>
    <row r="84" spans="1:8" s="25" customFormat="1" ht="12">
      <c r="A84" s="75">
        <v>3032</v>
      </c>
      <c r="B84" s="76" t="s">
        <v>56</v>
      </c>
      <c r="C84" s="77">
        <v>300</v>
      </c>
      <c r="D84" s="48"/>
      <c r="E84" s="77">
        <v>300</v>
      </c>
      <c r="F84" s="47">
        <f t="shared" si="0"/>
        <v>100</v>
      </c>
      <c r="G84" s="48" t="e">
        <f t="shared" si="1"/>
        <v>#DIV/0!</v>
      </c>
      <c r="H84" s="56"/>
    </row>
    <row r="85" spans="1:8" s="25" customFormat="1" ht="12">
      <c r="A85" s="75">
        <v>3035</v>
      </c>
      <c r="B85" s="76" t="s">
        <v>57</v>
      </c>
      <c r="C85" s="77">
        <v>30</v>
      </c>
      <c r="D85" s="48"/>
      <c r="E85" s="77">
        <v>30</v>
      </c>
      <c r="F85" s="47">
        <f t="shared" si="0"/>
        <v>100</v>
      </c>
      <c r="G85" s="48" t="e">
        <f t="shared" si="1"/>
        <v>#DIV/0!</v>
      </c>
      <c r="H85" s="56"/>
    </row>
    <row r="86" spans="1:8" s="25" customFormat="1" ht="12">
      <c r="A86" s="75">
        <v>3050</v>
      </c>
      <c r="B86" s="76" t="s">
        <v>31</v>
      </c>
      <c r="C86" s="77">
        <v>43.8</v>
      </c>
      <c r="D86" s="77"/>
      <c r="E86" s="77">
        <v>43.6</v>
      </c>
      <c r="F86" s="47">
        <f t="shared" si="0"/>
        <v>99.5433789954338</v>
      </c>
      <c r="G86" s="48" t="e">
        <f t="shared" si="1"/>
        <v>#DIV/0!</v>
      </c>
      <c r="H86" s="56"/>
    </row>
    <row r="87" spans="1:8" s="25" customFormat="1" ht="12">
      <c r="A87" s="87">
        <v>3090</v>
      </c>
      <c r="B87" s="80" t="s">
        <v>2</v>
      </c>
      <c r="C87" s="77">
        <v>8.6</v>
      </c>
      <c r="D87" s="77"/>
      <c r="E87" s="77">
        <v>8.3</v>
      </c>
      <c r="F87" s="47">
        <f t="shared" si="0"/>
        <v>96.51162790697676</v>
      </c>
      <c r="G87" s="48" t="e">
        <f t="shared" si="1"/>
        <v>#DIV/0!</v>
      </c>
      <c r="H87" s="56"/>
    </row>
    <row r="88" spans="1:8" s="25" customFormat="1" ht="48">
      <c r="A88" s="87">
        <v>3104</v>
      </c>
      <c r="B88" s="88" t="s">
        <v>33</v>
      </c>
      <c r="C88" s="77">
        <v>2562.7</v>
      </c>
      <c r="D88" s="77"/>
      <c r="E88" s="77">
        <v>2557.2</v>
      </c>
      <c r="F88" s="47">
        <f t="shared" si="0"/>
        <v>99.78538260428455</v>
      </c>
      <c r="G88" s="48" t="e">
        <f t="shared" si="1"/>
        <v>#DIV/0!</v>
      </c>
      <c r="H88" s="56"/>
    </row>
    <row r="89" spans="1:8" s="25" customFormat="1" ht="24">
      <c r="A89" s="87">
        <v>3121</v>
      </c>
      <c r="B89" s="80" t="s">
        <v>32</v>
      </c>
      <c r="C89" s="77">
        <v>664.4</v>
      </c>
      <c r="D89" s="77"/>
      <c r="E89" s="77">
        <v>663.6</v>
      </c>
      <c r="F89" s="47">
        <f aca="true" t="shared" si="4" ref="F89:F136">E89/C89*100</f>
        <v>99.87959060806743</v>
      </c>
      <c r="G89" s="48" t="e">
        <f aca="true" t="shared" si="5" ref="G89:G126">E89/D89*100</f>
        <v>#DIV/0!</v>
      </c>
      <c r="H89" s="56"/>
    </row>
    <row r="90" spans="1:8" s="25" customFormat="1" ht="12" customHeight="1">
      <c r="A90" s="87">
        <v>3131</v>
      </c>
      <c r="B90" s="80" t="s">
        <v>51</v>
      </c>
      <c r="C90" s="77">
        <v>26</v>
      </c>
      <c r="D90" s="77"/>
      <c r="E90" s="77">
        <v>20</v>
      </c>
      <c r="F90" s="47">
        <f t="shared" si="4"/>
        <v>76.92307692307693</v>
      </c>
      <c r="G90" s="48" t="e">
        <f t="shared" si="5"/>
        <v>#DIV/0!</v>
      </c>
      <c r="H90" s="56"/>
    </row>
    <row r="91" spans="1:8" s="25" customFormat="1" ht="36">
      <c r="A91" s="87">
        <v>3160</v>
      </c>
      <c r="B91" s="88" t="s">
        <v>52</v>
      </c>
      <c r="C91" s="77">
        <v>123.9</v>
      </c>
      <c r="D91" s="77"/>
      <c r="E91" s="77">
        <v>106.7</v>
      </c>
      <c r="F91" s="47">
        <f t="shared" si="4"/>
        <v>86.11783696529459</v>
      </c>
      <c r="G91" s="48" t="e">
        <f t="shared" si="5"/>
        <v>#DIV/0!</v>
      </c>
      <c r="H91" s="56"/>
    </row>
    <row r="92" spans="1:8" s="25" customFormat="1" ht="12">
      <c r="A92" s="87">
        <v>3180</v>
      </c>
      <c r="B92" s="88" t="s">
        <v>53</v>
      </c>
      <c r="C92" s="77">
        <v>168</v>
      </c>
      <c r="D92" s="77"/>
      <c r="E92" s="77">
        <v>112.7</v>
      </c>
      <c r="F92" s="47">
        <f t="shared" si="4"/>
        <v>67.08333333333334</v>
      </c>
      <c r="G92" s="48" t="e">
        <f t="shared" si="5"/>
        <v>#DIV/0!</v>
      </c>
      <c r="H92" s="56"/>
    </row>
    <row r="93" spans="1:8" s="25" customFormat="1" ht="24">
      <c r="A93" s="87">
        <v>3192</v>
      </c>
      <c r="B93" s="88" t="s">
        <v>54</v>
      </c>
      <c r="C93" s="77">
        <v>140</v>
      </c>
      <c r="D93" s="77"/>
      <c r="E93" s="77">
        <v>129.3</v>
      </c>
      <c r="F93" s="47">
        <f t="shared" si="4"/>
        <v>92.35714285714286</v>
      </c>
      <c r="G93" s="48" t="e">
        <f t="shared" si="5"/>
        <v>#DIV/0!</v>
      </c>
      <c r="H93" s="56"/>
    </row>
    <row r="94" spans="1:8" s="25" customFormat="1" ht="12">
      <c r="A94" s="87">
        <v>3242</v>
      </c>
      <c r="B94" s="88" t="s">
        <v>55</v>
      </c>
      <c r="C94" s="77">
        <v>551.7</v>
      </c>
      <c r="D94" s="77"/>
      <c r="E94" s="77">
        <v>533.5</v>
      </c>
      <c r="F94" s="47">
        <f t="shared" si="4"/>
        <v>96.7011056733732</v>
      </c>
      <c r="G94" s="48" t="e">
        <f t="shared" si="5"/>
        <v>#DIV/0!</v>
      </c>
      <c r="H94" s="56"/>
    </row>
    <row r="95" spans="1:8" s="25" customFormat="1" ht="12">
      <c r="A95" s="87">
        <v>4000</v>
      </c>
      <c r="B95" s="80" t="s">
        <v>10</v>
      </c>
      <c r="C95" s="77">
        <v>3831.8</v>
      </c>
      <c r="D95" s="77"/>
      <c r="E95" s="77">
        <v>3783.3</v>
      </c>
      <c r="F95" s="47">
        <f t="shared" si="4"/>
        <v>98.73427631922334</v>
      </c>
      <c r="G95" s="48" t="e">
        <f t="shared" si="5"/>
        <v>#DIV/0!</v>
      </c>
      <c r="H95" s="56"/>
    </row>
    <row r="96" spans="1:8" s="25" customFormat="1" ht="12">
      <c r="A96" s="87">
        <v>5000</v>
      </c>
      <c r="B96" s="80" t="s">
        <v>6</v>
      </c>
      <c r="C96" s="77">
        <v>33.5</v>
      </c>
      <c r="D96" s="77"/>
      <c r="E96" s="77">
        <v>33.5</v>
      </c>
      <c r="F96" s="47">
        <f t="shared" si="4"/>
        <v>100</v>
      </c>
      <c r="G96" s="48" t="e">
        <f t="shared" si="5"/>
        <v>#DIV/0!</v>
      </c>
      <c r="H96" s="56"/>
    </row>
    <row r="97" spans="1:8" s="25" customFormat="1" ht="12">
      <c r="A97" s="87">
        <v>7610</v>
      </c>
      <c r="B97" s="88" t="s">
        <v>45</v>
      </c>
      <c r="C97" s="77"/>
      <c r="D97" s="77"/>
      <c r="E97" s="77"/>
      <c r="F97" s="47"/>
      <c r="G97" s="48"/>
      <c r="H97" s="56"/>
    </row>
    <row r="98" spans="1:8" s="25" customFormat="1" ht="24" customHeight="1">
      <c r="A98" s="87">
        <v>8110</v>
      </c>
      <c r="B98" s="88" t="s">
        <v>46</v>
      </c>
      <c r="C98" s="77">
        <v>24</v>
      </c>
      <c r="D98" s="77"/>
      <c r="E98" s="77">
        <v>15</v>
      </c>
      <c r="F98" s="47">
        <f t="shared" si="4"/>
        <v>62.5</v>
      </c>
      <c r="G98" s="48" t="e">
        <f t="shared" si="5"/>
        <v>#DIV/0!</v>
      </c>
      <c r="H98" s="56"/>
    </row>
    <row r="99" spans="1:8" s="25" customFormat="1" ht="12">
      <c r="A99" s="87">
        <v>8230</v>
      </c>
      <c r="B99" s="88" t="s">
        <v>58</v>
      </c>
      <c r="C99" s="77">
        <v>0</v>
      </c>
      <c r="D99" s="77"/>
      <c r="E99" s="77"/>
      <c r="F99" s="47" t="e">
        <f t="shared" si="4"/>
        <v>#DIV/0!</v>
      </c>
      <c r="G99" s="48" t="e">
        <f t="shared" si="5"/>
        <v>#DIV/0!</v>
      </c>
      <c r="H99" s="56"/>
    </row>
    <row r="100" spans="1:8" s="51" customFormat="1" ht="12">
      <c r="A100" s="75">
        <v>8700</v>
      </c>
      <c r="B100" s="76" t="s">
        <v>8</v>
      </c>
      <c r="C100" s="77">
        <v>27.4</v>
      </c>
      <c r="D100" s="77"/>
      <c r="E100" s="77">
        <v>0</v>
      </c>
      <c r="F100" s="47">
        <f t="shared" si="4"/>
        <v>0</v>
      </c>
      <c r="G100" s="48" t="e">
        <f t="shared" si="5"/>
        <v>#DIV/0!</v>
      </c>
      <c r="H100" s="89"/>
    </row>
    <row r="101" spans="1:8" s="25" customFormat="1" ht="1.5" customHeight="1">
      <c r="A101" s="87">
        <v>6084</v>
      </c>
      <c r="B101" s="88" t="s">
        <v>34</v>
      </c>
      <c r="C101" s="77"/>
      <c r="D101" s="77"/>
      <c r="E101" s="77"/>
      <c r="F101" s="47" t="e">
        <f t="shared" si="4"/>
        <v>#DIV/0!</v>
      </c>
      <c r="G101" s="48" t="e">
        <f t="shared" si="5"/>
        <v>#DIV/0!</v>
      </c>
      <c r="H101" s="56"/>
    </row>
    <row r="102" spans="1:8" s="25" customFormat="1" ht="12">
      <c r="A102" s="87">
        <v>9150</v>
      </c>
      <c r="B102" s="88" t="s">
        <v>47</v>
      </c>
      <c r="C102" s="77">
        <v>1039</v>
      </c>
      <c r="D102" s="77"/>
      <c r="E102" s="77">
        <v>1039</v>
      </c>
      <c r="F102" s="47">
        <f t="shared" si="4"/>
        <v>100</v>
      </c>
      <c r="G102" s="48" t="e">
        <f t="shared" si="5"/>
        <v>#DIV/0!</v>
      </c>
      <c r="H102" s="56"/>
    </row>
    <row r="103" spans="1:8" s="25" customFormat="1" ht="48">
      <c r="A103" s="87">
        <v>9510</v>
      </c>
      <c r="B103" s="88" t="s">
        <v>94</v>
      </c>
      <c r="C103" s="77">
        <v>648</v>
      </c>
      <c r="D103" s="77"/>
      <c r="E103" s="77">
        <v>648</v>
      </c>
      <c r="F103" s="47">
        <f t="shared" si="4"/>
        <v>100</v>
      </c>
      <c r="G103" s="48" t="e">
        <f t="shared" si="5"/>
        <v>#DIV/0!</v>
      </c>
      <c r="H103" s="56"/>
    </row>
    <row r="104" spans="1:8" s="25" customFormat="1" ht="12">
      <c r="A104" s="87">
        <v>9770</v>
      </c>
      <c r="B104" s="80" t="s">
        <v>40</v>
      </c>
      <c r="C104" s="77">
        <v>1162.9</v>
      </c>
      <c r="D104" s="77"/>
      <c r="E104" s="77">
        <v>1156.4</v>
      </c>
      <c r="F104" s="47">
        <f t="shared" si="4"/>
        <v>99.44105254106114</v>
      </c>
      <c r="G104" s="48" t="e">
        <f t="shared" si="5"/>
        <v>#DIV/0!</v>
      </c>
      <c r="H104" s="56"/>
    </row>
    <row r="105" spans="1:11" s="25" customFormat="1" ht="24">
      <c r="A105" s="90"/>
      <c r="B105" s="91" t="s">
        <v>20</v>
      </c>
      <c r="C105" s="67">
        <f>C77+C78+C79+C80+C81+C95+C96+C97+C98+C99+C100+C101+C102+C103+C104</f>
        <v>192880</v>
      </c>
      <c r="D105" s="67">
        <f>D77+D78+D79+D80+D81+D95+D96+D97+D98+D99+D100+D101+D102+D103+D104</f>
        <v>0</v>
      </c>
      <c r="E105" s="67">
        <f>E77+E78+E79+E80+E81+E95+E96+E97+E98+E99+E100+E101+E102+E103+E104</f>
        <v>178357.19999999998</v>
      </c>
      <c r="F105" s="123">
        <f t="shared" si="4"/>
        <v>92.47055163832434</v>
      </c>
      <c r="G105" s="123" t="e">
        <f t="shared" si="5"/>
        <v>#DIV/0!</v>
      </c>
      <c r="H105" s="56"/>
      <c r="K105" s="118"/>
    </row>
    <row r="106" spans="1:8" s="25" customFormat="1" ht="12">
      <c r="A106" s="90"/>
      <c r="B106" s="91" t="s">
        <v>13</v>
      </c>
      <c r="C106" s="67">
        <f>C107+C108</f>
        <v>30</v>
      </c>
      <c r="D106" s="67"/>
      <c r="E106" s="67">
        <f>E107+E108</f>
        <v>30</v>
      </c>
      <c r="F106" s="123">
        <f t="shared" si="4"/>
        <v>100</v>
      </c>
      <c r="G106" s="123"/>
      <c r="H106" s="56"/>
    </row>
    <row r="107" spans="1:8" s="25" customFormat="1" ht="12">
      <c r="A107" s="87">
        <v>8821</v>
      </c>
      <c r="B107" s="80" t="s">
        <v>48</v>
      </c>
      <c r="C107" s="77"/>
      <c r="D107" s="77"/>
      <c r="E107" s="77"/>
      <c r="F107" s="47"/>
      <c r="G107" s="48"/>
      <c r="H107" s="56"/>
    </row>
    <row r="108" spans="1:8" s="25" customFormat="1" ht="12">
      <c r="A108" s="87">
        <v>8831</v>
      </c>
      <c r="B108" s="80" t="s">
        <v>48</v>
      </c>
      <c r="C108" s="77">
        <v>30</v>
      </c>
      <c r="D108" s="77"/>
      <c r="E108" s="77">
        <v>30</v>
      </c>
      <c r="F108" s="47">
        <f t="shared" si="4"/>
        <v>100</v>
      </c>
      <c r="G108" s="48"/>
      <c r="H108" s="56"/>
    </row>
    <row r="109" spans="1:8" s="25" customFormat="1" ht="12">
      <c r="A109" s="92"/>
      <c r="B109" s="74" t="s">
        <v>7</v>
      </c>
      <c r="C109" s="93"/>
      <c r="D109" s="93"/>
      <c r="E109" s="93"/>
      <c r="F109" s="123"/>
      <c r="G109" s="123"/>
      <c r="H109" s="94"/>
    </row>
    <row r="110" spans="1:8" s="51" customFormat="1" ht="12">
      <c r="A110" s="87">
        <v>170</v>
      </c>
      <c r="B110" s="80" t="s">
        <v>3</v>
      </c>
      <c r="C110" s="72">
        <v>0</v>
      </c>
      <c r="D110" s="72"/>
      <c r="E110" s="72">
        <v>0</v>
      </c>
      <c r="F110" s="47" t="e">
        <f t="shared" si="4"/>
        <v>#DIV/0!</v>
      </c>
      <c r="G110" s="48"/>
      <c r="H110" s="89"/>
    </row>
    <row r="111" spans="1:8" s="51" customFormat="1" ht="12">
      <c r="A111" s="87">
        <v>1000</v>
      </c>
      <c r="B111" s="80" t="s">
        <v>4</v>
      </c>
      <c r="C111" s="72">
        <f>2847.5+909.9</f>
        <v>3757.4</v>
      </c>
      <c r="D111" s="72"/>
      <c r="E111" s="72">
        <v>3631.2</v>
      </c>
      <c r="F111" s="47">
        <f t="shared" si="4"/>
        <v>96.64129451216266</v>
      </c>
      <c r="G111" s="48"/>
      <c r="H111" s="89"/>
    </row>
    <row r="112" spans="1:8" s="51" customFormat="1" ht="12">
      <c r="A112" s="87">
        <v>2000</v>
      </c>
      <c r="B112" s="80" t="s">
        <v>5</v>
      </c>
      <c r="C112" s="72">
        <v>3698.8</v>
      </c>
      <c r="D112" s="72"/>
      <c r="E112" s="72">
        <v>3698.8</v>
      </c>
      <c r="F112" s="47">
        <f t="shared" si="4"/>
        <v>100</v>
      </c>
      <c r="G112" s="48"/>
      <c r="H112" s="89"/>
    </row>
    <row r="113" spans="1:8" s="51" customFormat="1" ht="12">
      <c r="A113" s="87">
        <v>3000</v>
      </c>
      <c r="B113" s="80" t="s">
        <v>59</v>
      </c>
      <c r="C113" s="72">
        <f>19+139.2</f>
        <v>158.2</v>
      </c>
      <c r="D113" s="72"/>
      <c r="E113" s="72">
        <v>134.9</v>
      </c>
      <c r="F113" s="47">
        <f t="shared" si="4"/>
        <v>85.27180783817953</v>
      </c>
      <c r="G113" s="48"/>
      <c r="H113" s="89"/>
    </row>
    <row r="114" spans="1:8" s="25" customFormat="1" ht="12">
      <c r="A114" s="87">
        <v>4000</v>
      </c>
      <c r="B114" s="80" t="s">
        <v>10</v>
      </c>
      <c r="C114" s="72">
        <f>88.5+181.7</f>
        <v>270.2</v>
      </c>
      <c r="D114" s="72"/>
      <c r="E114" s="72">
        <v>270</v>
      </c>
      <c r="F114" s="47">
        <f t="shared" si="4"/>
        <v>99.9259807549963</v>
      </c>
      <c r="G114" s="48"/>
      <c r="H114" s="56"/>
    </row>
    <row r="115" spans="1:8" s="25" customFormat="1" ht="12">
      <c r="A115" s="87">
        <v>6083</v>
      </c>
      <c r="B115" s="80" t="s">
        <v>118</v>
      </c>
      <c r="C115" s="72">
        <v>1222</v>
      </c>
      <c r="D115" s="72"/>
      <c r="E115" s="72">
        <v>1103.4</v>
      </c>
      <c r="F115" s="47">
        <f t="shared" si="4"/>
        <v>90.29459901800328</v>
      </c>
      <c r="G115" s="48"/>
      <c r="H115" s="56"/>
    </row>
    <row r="116" spans="1:8" s="25" customFormat="1" ht="24">
      <c r="A116" s="87">
        <v>7110</v>
      </c>
      <c r="B116" s="95" t="s">
        <v>95</v>
      </c>
      <c r="C116" s="77">
        <v>46</v>
      </c>
      <c r="D116" s="77"/>
      <c r="E116" s="77">
        <v>0</v>
      </c>
      <c r="F116" s="47">
        <f t="shared" si="4"/>
        <v>0</v>
      </c>
      <c r="G116" s="48"/>
      <c r="H116" s="56"/>
    </row>
    <row r="117" spans="1:8" s="25" customFormat="1" ht="36">
      <c r="A117" s="96">
        <v>7361</v>
      </c>
      <c r="B117" s="95" t="s">
        <v>96</v>
      </c>
      <c r="C117" s="97">
        <v>4536.6</v>
      </c>
      <c r="D117" s="98"/>
      <c r="E117" s="97">
        <v>4535.7</v>
      </c>
      <c r="F117" s="47">
        <f t="shared" si="4"/>
        <v>99.9801613543182</v>
      </c>
      <c r="G117" s="48"/>
      <c r="H117" s="56"/>
    </row>
    <row r="118" spans="1:8" s="25" customFormat="1" ht="36">
      <c r="A118" s="87">
        <v>7363</v>
      </c>
      <c r="B118" s="95" t="s">
        <v>97</v>
      </c>
      <c r="C118" s="77">
        <v>1328.8</v>
      </c>
      <c r="D118" s="99"/>
      <c r="E118" s="77">
        <v>1322.4</v>
      </c>
      <c r="F118" s="47">
        <f t="shared" si="4"/>
        <v>99.51836243226973</v>
      </c>
      <c r="G118" s="48"/>
      <c r="H118" s="56"/>
    </row>
    <row r="119" spans="1:8" s="102" customFormat="1" ht="12">
      <c r="A119" s="90">
        <v>900201</v>
      </c>
      <c r="B119" s="91" t="s">
        <v>98</v>
      </c>
      <c r="C119" s="100">
        <f>C110+C111+C112+C113+C114+C116+C117+C118+C115</f>
        <v>15018</v>
      </c>
      <c r="D119" s="100">
        <f>D110+D111+D112+D113+D114+D116+D117+D118+D115</f>
        <v>0</v>
      </c>
      <c r="E119" s="100">
        <f>E110+E111+E112+E113+E114+E116+E117+E118+E115</f>
        <v>14696.399999999998</v>
      </c>
      <c r="F119" s="123">
        <f t="shared" si="4"/>
        <v>97.85856971634038</v>
      </c>
      <c r="G119" s="123"/>
      <c r="H119" s="101"/>
    </row>
    <row r="120" spans="1:8" s="102" customFormat="1" ht="12">
      <c r="A120" s="128" t="s">
        <v>99</v>
      </c>
      <c r="B120" s="129"/>
      <c r="C120" s="100">
        <f>C105+C119</f>
        <v>207898</v>
      </c>
      <c r="D120" s="100">
        <f>D105+D119</f>
        <v>0</v>
      </c>
      <c r="E120" s="100">
        <f>E105+E119</f>
        <v>193053.59999999998</v>
      </c>
      <c r="F120" s="123">
        <f t="shared" si="4"/>
        <v>92.85976777073371</v>
      </c>
      <c r="G120" s="123" t="e">
        <f t="shared" si="5"/>
        <v>#DIV/0!</v>
      </c>
      <c r="H120" s="101"/>
    </row>
    <row r="121" spans="1:8" s="25" customFormat="1" ht="12">
      <c r="A121" s="62"/>
      <c r="B121" s="74" t="s">
        <v>15</v>
      </c>
      <c r="C121" s="42">
        <f>C122+C123+C124+C125</f>
        <v>0</v>
      </c>
      <c r="D121" s="42">
        <f>D122+D123+D124+D125</f>
        <v>0</v>
      </c>
      <c r="E121" s="42">
        <f>E122+E123+E124+E125</f>
        <v>-1.8000000000000007</v>
      </c>
      <c r="F121" s="60"/>
      <c r="G121" s="60"/>
      <c r="H121" s="56"/>
    </row>
    <row r="122" spans="1:8" s="51" customFormat="1" ht="12">
      <c r="A122" s="87">
        <v>8821</v>
      </c>
      <c r="B122" s="80" t="s">
        <v>48</v>
      </c>
      <c r="C122" s="72">
        <v>2</v>
      </c>
      <c r="D122" s="72"/>
      <c r="E122" s="72">
        <v>0</v>
      </c>
      <c r="F122" s="47">
        <f t="shared" si="4"/>
        <v>0</v>
      </c>
      <c r="G122" s="48" t="e">
        <f t="shared" si="5"/>
        <v>#DIV/0!</v>
      </c>
      <c r="H122" s="89"/>
    </row>
    <row r="123" spans="1:8" s="51" customFormat="1" ht="12">
      <c r="A123" s="87">
        <v>8822</v>
      </c>
      <c r="B123" s="80" t="s">
        <v>49</v>
      </c>
      <c r="C123" s="72">
        <v>-2</v>
      </c>
      <c r="D123" s="72"/>
      <c r="E123" s="72">
        <v>-1.8</v>
      </c>
      <c r="F123" s="47">
        <f t="shared" si="4"/>
        <v>90</v>
      </c>
      <c r="G123" s="48" t="e">
        <f t="shared" si="5"/>
        <v>#DIV/0!</v>
      </c>
      <c r="H123" s="89"/>
    </row>
    <row r="124" spans="1:8" s="25" customFormat="1" ht="12">
      <c r="A124" s="87">
        <v>8831</v>
      </c>
      <c r="B124" s="80" t="s">
        <v>50</v>
      </c>
      <c r="C124" s="77">
        <v>28.5</v>
      </c>
      <c r="D124" s="77"/>
      <c r="E124" s="77">
        <v>28.5</v>
      </c>
      <c r="F124" s="47">
        <f t="shared" si="4"/>
        <v>100</v>
      </c>
      <c r="G124" s="48" t="e">
        <f t="shared" si="5"/>
        <v>#DIV/0!</v>
      </c>
      <c r="H124" s="56"/>
    </row>
    <row r="125" spans="1:8" s="25" customFormat="1" ht="12">
      <c r="A125" s="87">
        <v>8832</v>
      </c>
      <c r="B125" s="80" t="s">
        <v>49</v>
      </c>
      <c r="C125" s="77">
        <v>-28.5</v>
      </c>
      <c r="D125" s="77"/>
      <c r="E125" s="77">
        <v>-28.5</v>
      </c>
      <c r="F125" s="47">
        <f t="shared" si="4"/>
        <v>100</v>
      </c>
      <c r="G125" s="48" t="e">
        <f t="shared" si="5"/>
        <v>#DIV/0!</v>
      </c>
      <c r="H125" s="56"/>
    </row>
    <row r="126" spans="1:8" s="25" customFormat="1" ht="12">
      <c r="A126" s="62"/>
      <c r="B126" s="74" t="s">
        <v>19</v>
      </c>
      <c r="C126" s="93">
        <f>C105+C119</f>
        <v>207898</v>
      </c>
      <c r="D126" s="93">
        <f>D105+D119</f>
        <v>0</v>
      </c>
      <c r="E126" s="93">
        <f>E105+E119</f>
        <v>193053.59999999998</v>
      </c>
      <c r="F126" s="123">
        <f t="shared" si="4"/>
        <v>92.85976777073371</v>
      </c>
      <c r="G126" s="123" t="e">
        <f t="shared" si="5"/>
        <v>#DIV/0!</v>
      </c>
      <c r="H126" s="56"/>
    </row>
    <row r="127" spans="1:8" s="25" customFormat="1" ht="24" customHeight="1">
      <c r="A127" s="130" t="s">
        <v>102</v>
      </c>
      <c r="B127" s="131"/>
      <c r="C127" s="103"/>
      <c r="D127" s="103"/>
      <c r="E127" s="103"/>
      <c r="F127" s="123"/>
      <c r="G127" s="123"/>
      <c r="H127" s="56"/>
    </row>
    <row r="128" spans="1:8" s="25" customFormat="1" ht="12">
      <c r="A128" s="87">
        <v>602100</v>
      </c>
      <c r="B128" s="80" t="s">
        <v>106</v>
      </c>
      <c r="C128" s="77">
        <v>9806.8</v>
      </c>
      <c r="D128" s="77"/>
      <c r="E128" s="77">
        <v>9921.2</v>
      </c>
      <c r="F128" s="47"/>
      <c r="G128" s="48"/>
      <c r="H128" s="56"/>
    </row>
    <row r="129" spans="1:8" s="25" customFormat="1" ht="12">
      <c r="A129" s="87">
        <v>602200</v>
      </c>
      <c r="B129" s="80" t="s">
        <v>104</v>
      </c>
      <c r="C129" s="77"/>
      <c r="D129" s="77"/>
      <c r="E129" s="77">
        <v>1368.9</v>
      </c>
      <c r="F129" s="47"/>
      <c r="G129" s="48"/>
      <c r="H129" s="56"/>
    </row>
    <row r="130" spans="1:8" s="25" customFormat="1" ht="12">
      <c r="A130" s="87">
        <v>603040</v>
      </c>
      <c r="B130" s="80" t="s">
        <v>21</v>
      </c>
      <c r="C130" s="77"/>
      <c r="D130" s="77"/>
      <c r="E130" s="77">
        <v>-9.8</v>
      </c>
      <c r="F130" s="47" t="e">
        <f t="shared" si="4"/>
        <v>#DIV/0!</v>
      </c>
      <c r="G130" s="48"/>
      <c r="H130" s="56"/>
    </row>
    <row r="131" spans="1:8" s="25" customFormat="1" ht="35.25" customHeight="1">
      <c r="A131" s="87">
        <v>602400</v>
      </c>
      <c r="B131" s="80" t="s">
        <v>28</v>
      </c>
      <c r="C131" s="77">
        <v>-11832.7</v>
      </c>
      <c r="D131" s="77"/>
      <c r="E131" s="77">
        <v>-11803.3</v>
      </c>
      <c r="F131" s="47">
        <f t="shared" si="4"/>
        <v>99.75153599770127</v>
      </c>
      <c r="G131" s="48"/>
      <c r="H131" s="56"/>
    </row>
    <row r="132" spans="1:8" s="25" customFormat="1" ht="22.5" customHeight="1">
      <c r="A132" s="130" t="s">
        <v>103</v>
      </c>
      <c r="B132" s="131"/>
      <c r="C132" s="103"/>
      <c r="D132" s="103"/>
      <c r="E132" s="103"/>
      <c r="F132" s="123"/>
      <c r="G132" s="123"/>
      <c r="H132" s="56"/>
    </row>
    <row r="133" spans="1:8" s="25" customFormat="1" ht="12">
      <c r="A133" s="87">
        <v>602100</v>
      </c>
      <c r="B133" s="80" t="s">
        <v>105</v>
      </c>
      <c r="C133" s="77">
        <v>1985.8</v>
      </c>
      <c r="D133" s="77"/>
      <c r="E133" s="77">
        <v>2056</v>
      </c>
      <c r="F133" s="47"/>
      <c r="G133" s="48"/>
      <c r="H133" s="56"/>
    </row>
    <row r="134" spans="1:8" s="25" customFormat="1" ht="12">
      <c r="A134" s="87">
        <v>602200</v>
      </c>
      <c r="B134" s="80" t="s">
        <v>104</v>
      </c>
      <c r="C134" s="77"/>
      <c r="D134" s="77"/>
      <c r="E134" s="77">
        <v>329.1</v>
      </c>
      <c r="F134" s="47"/>
      <c r="G134" s="48"/>
      <c r="H134" s="56"/>
    </row>
    <row r="135" spans="1:8" s="25" customFormat="1" ht="12">
      <c r="A135" s="87">
        <v>603040</v>
      </c>
      <c r="B135" s="80" t="s">
        <v>21</v>
      </c>
      <c r="C135" s="77"/>
      <c r="D135" s="77"/>
      <c r="E135" s="77">
        <v>-22.7</v>
      </c>
      <c r="F135" s="47"/>
      <c r="G135" s="48"/>
      <c r="H135" s="56"/>
    </row>
    <row r="136" spans="1:8" s="25" customFormat="1" ht="35.25" customHeight="1">
      <c r="A136" s="87">
        <v>602400</v>
      </c>
      <c r="B136" s="80" t="s">
        <v>28</v>
      </c>
      <c r="C136" s="77">
        <v>11832.7</v>
      </c>
      <c r="D136" s="77"/>
      <c r="E136" s="77">
        <v>11803.3</v>
      </c>
      <c r="F136" s="47">
        <f t="shared" si="4"/>
        <v>99.75153599770127</v>
      </c>
      <c r="G136" s="48"/>
      <c r="H136" s="56"/>
    </row>
    <row r="137" spans="1:8" s="25" customFormat="1" ht="12">
      <c r="A137" s="104"/>
      <c r="B137" s="105"/>
      <c r="C137" s="106"/>
      <c r="D137" s="106"/>
      <c r="E137" s="106"/>
      <c r="F137" s="107"/>
      <c r="G137" s="108"/>
      <c r="H137" s="56"/>
    </row>
    <row r="138" spans="1:8" s="25" customFormat="1" ht="12">
      <c r="A138" s="104"/>
      <c r="B138" s="105"/>
      <c r="C138" s="106"/>
      <c r="D138" s="106"/>
      <c r="E138" s="106"/>
      <c r="F138" s="107"/>
      <c r="G138" s="108"/>
      <c r="H138" s="56"/>
    </row>
    <row r="139" spans="1:8" s="25" customFormat="1" ht="12">
      <c r="A139" s="109"/>
      <c r="B139" s="110"/>
      <c r="C139" s="111"/>
      <c r="D139" s="111"/>
      <c r="E139" s="112"/>
      <c r="F139" s="113"/>
      <c r="G139" s="33"/>
      <c r="H139" s="56"/>
    </row>
    <row r="140" spans="1:8" s="26" customFormat="1" ht="12">
      <c r="A140" s="114"/>
      <c r="B140" s="115"/>
      <c r="C140" s="61"/>
      <c r="D140" s="61"/>
      <c r="E140" s="116"/>
      <c r="F140" s="117"/>
      <c r="G140" s="33"/>
      <c r="H140" s="56"/>
    </row>
    <row r="141" spans="1:8" s="26" customFormat="1" ht="12">
      <c r="A141" s="114"/>
      <c r="B141" s="115"/>
      <c r="C141" s="118"/>
      <c r="D141" s="118"/>
      <c r="E141" s="116"/>
      <c r="F141" s="117"/>
      <c r="G141" s="33"/>
      <c r="H141" s="56"/>
    </row>
    <row r="142" spans="1:8" s="26" customFormat="1" ht="12">
      <c r="A142" s="114"/>
      <c r="B142" s="119"/>
      <c r="C142" s="116">
        <f>C128+C65-C105-C106+C130+C131</f>
        <v>-1.8189894035458565E-11</v>
      </c>
      <c r="D142" s="116"/>
      <c r="E142" s="116">
        <f>E128+E65-E105-E106-E129+E130+E131</f>
        <v>3.092281986027956E-11</v>
      </c>
      <c r="F142" s="117"/>
      <c r="G142" s="33"/>
      <c r="H142" s="56"/>
    </row>
    <row r="143" spans="1:8" s="26" customFormat="1" ht="12">
      <c r="A143" s="114"/>
      <c r="B143" s="115"/>
      <c r="C143" s="116">
        <f>C133+C72-C119-C121-C134+C135+C136</f>
        <v>0</v>
      </c>
      <c r="D143" s="116"/>
      <c r="E143" s="116">
        <f>E133+E72-E119-E121-E134+E135+E136</f>
        <v>0</v>
      </c>
      <c r="F143" s="117"/>
      <c r="G143" s="33"/>
      <c r="H143" s="56"/>
    </row>
    <row r="144" spans="1:8" s="26" customFormat="1" ht="12">
      <c r="A144" s="114"/>
      <c r="B144" s="115"/>
      <c r="C144" s="116"/>
      <c r="D144" s="116"/>
      <c r="E144" s="116"/>
      <c r="F144" s="117"/>
      <c r="G144" s="33"/>
      <c r="H144" s="56"/>
    </row>
    <row r="145" spans="1:8" s="26" customFormat="1" ht="12">
      <c r="A145" s="114"/>
      <c r="B145" s="115"/>
      <c r="C145" s="61"/>
      <c r="D145" s="61"/>
      <c r="E145" s="120"/>
      <c r="F145" s="117"/>
      <c r="G145" s="33"/>
      <c r="H145" s="56"/>
    </row>
    <row r="146" spans="1:8" s="26" customFormat="1" ht="12">
      <c r="A146" s="114"/>
      <c r="B146" s="115"/>
      <c r="C146" s="61"/>
      <c r="D146" s="61"/>
      <c r="E146" s="116"/>
      <c r="F146" s="117"/>
      <c r="G146" s="33"/>
      <c r="H146" s="56"/>
    </row>
    <row r="147" spans="1:8" s="26" customFormat="1" ht="12">
      <c r="A147" s="114"/>
      <c r="B147" s="115"/>
      <c r="C147" s="61"/>
      <c r="D147" s="61"/>
      <c r="E147" s="116"/>
      <c r="F147" s="117"/>
      <c r="G147" s="33"/>
      <c r="H147" s="56"/>
    </row>
    <row r="148" spans="1:8" s="26" customFormat="1" ht="12">
      <c r="A148" s="114"/>
      <c r="B148" s="115"/>
      <c r="C148" s="61"/>
      <c r="D148" s="61"/>
      <c r="E148" s="116"/>
      <c r="F148" s="117"/>
      <c r="G148" s="33"/>
      <c r="H148" s="56"/>
    </row>
    <row r="149" spans="1:8" s="26" customFormat="1" ht="12">
      <c r="A149" s="114"/>
      <c r="B149" s="115"/>
      <c r="C149" s="61"/>
      <c r="D149" s="61"/>
      <c r="E149" s="116"/>
      <c r="F149" s="117"/>
      <c r="G149" s="33"/>
      <c r="H149" s="56"/>
    </row>
    <row r="150" spans="1:8" s="26" customFormat="1" ht="12">
      <c r="A150" s="114"/>
      <c r="B150" s="115"/>
      <c r="C150" s="61"/>
      <c r="D150" s="61"/>
      <c r="E150" s="116"/>
      <c r="F150" s="117"/>
      <c r="G150" s="33"/>
      <c r="H150" s="56"/>
    </row>
    <row r="151" spans="1:8" s="26" customFormat="1" ht="12">
      <c r="A151" s="114"/>
      <c r="B151" s="115"/>
      <c r="C151" s="61"/>
      <c r="D151" s="61"/>
      <c r="E151" s="116"/>
      <c r="F151" s="117"/>
      <c r="G151" s="33"/>
      <c r="H151" s="56"/>
    </row>
    <row r="152" spans="1:8" s="26" customFormat="1" ht="12">
      <c r="A152" s="114"/>
      <c r="B152" s="115"/>
      <c r="C152" s="61"/>
      <c r="D152" s="61"/>
      <c r="E152" s="116"/>
      <c r="F152" s="117"/>
      <c r="G152" s="33"/>
      <c r="H152" s="56"/>
    </row>
    <row r="153" spans="1:8" s="26" customFormat="1" ht="12">
      <c r="A153" s="114"/>
      <c r="B153" s="115"/>
      <c r="C153" s="61"/>
      <c r="D153" s="61"/>
      <c r="E153" s="116"/>
      <c r="F153" s="117"/>
      <c r="G153" s="33"/>
      <c r="H153" s="56"/>
    </row>
    <row r="154" spans="1:8" s="26" customFormat="1" ht="12">
      <c r="A154" s="114"/>
      <c r="B154" s="115"/>
      <c r="C154" s="61"/>
      <c r="D154" s="61"/>
      <c r="E154" s="116"/>
      <c r="F154" s="117"/>
      <c r="G154" s="33"/>
      <c r="H154" s="56"/>
    </row>
    <row r="155" spans="1:8" s="26" customFormat="1" ht="12">
      <c r="A155" s="114"/>
      <c r="B155" s="115"/>
      <c r="C155" s="61"/>
      <c r="D155" s="61"/>
      <c r="E155" s="116"/>
      <c r="F155" s="117"/>
      <c r="G155" s="33"/>
      <c r="H155" s="56"/>
    </row>
    <row r="156" spans="1:8" s="26" customFormat="1" ht="12">
      <c r="A156" s="114"/>
      <c r="B156" s="115"/>
      <c r="C156" s="61"/>
      <c r="D156" s="61"/>
      <c r="E156" s="116"/>
      <c r="F156" s="117"/>
      <c r="G156" s="33"/>
      <c r="H156" s="56"/>
    </row>
    <row r="157" spans="1:8" s="26" customFormat="1" ht="12">
      <c r="A157" s="114"/>
      <c r="B157" s="115"/>
      <c r="C157" s="61"/>
      <c r="D157" s="61"/>
      <c r="E157" s="116"/>
      <c r="F157" s="117"/>
      <c r="G157" s="33"/>
      <c r="H157" s="56"/>
    </row>
    <row r="158" spans="1:8" s="26" customFormat="1" ht="12">
      <c r="A158" s="114"/>
      <c r="B158" s="115"/>
      <c r="C158" s="61"/>
      <c r="D158" s="61"/>
      <c r="E158" s="116"/>
      <c r="F158" s="117"/>
      <c r="G158" s="33"/>
      <c r="H158" s="56"/>
    </row>
    <row r="159" spans="1:8" s="26" customFormat="1" ht="12">
      <c r="A159" s="114"/>
      <c r="B159" s="115"/>
      <c r="C159" s="61"/>
      <c r="D159" s="61"/>
      <c r="E159" s="116"/>
      <c r="F159" s="117"/>
      <c r="G159" s="33"/>
      <c r="H159" s="56"/>
    </row>
    <row r="160" spans="1:8" s="26" customFormat="1" ht="12">
      <c r="A160" s="114"/>
      <c r="B160" s="115"/>
      <c r="C160" s="61"/>
      <c r="D160" s="61"/>
      <c r="E160" s="116"/>
      <c r="F160" s="117"/>
      <c r="G160" s="33"/>
      <c r="H160" s="56"/>
    </row>
    <row r="161" spans="1:8" s="26" customFormat="1" ht="12">
      <c r="A161" s="114"/>
      <c r="B161" s="115"/>
      <c r="C161" s="61"/>
      <c r="D161" s="61"/>
      <c r="E161" s="116"/>
      <c r="F161" s="117"/>
      <c r="G161" s="33"/>
      <c r="H161" s="56"/>
    </row>
    <row r="162" spans="1:8" s="26" customFormat="1" ht="12">
      <c r="A162" s="114"/>
      <c r="B162" s="115"/>
      <c r="C162" s="61"/>
      <c r="D162" s="61"/>
      <c r="E162" s="116"/>
      <c r="F162" s="117"/>
      <c r="G162" s="33"/>
      <c r="H162" s="56"/>
    </row>
    <row r="163" spans="1:8" s="26" customFormat="1" ht="12">
      <c r="A163" s="114"/>
      <c r="B163" s="115"/>
      <c r="C163" s="61"/>
      <c r="D163" s="61"/>
      <c r="E163" s="116"/>
      <c r="F163" s="117"/>
      <c r="G163" s="33"/>
      <c r="H163" s="56"/>
    </row>
    <row r="164" spans="1:8" s="26" customFormat="1" ht="12">
      <c r="A164" s="114"/>
      <c r="B164" s="115"/>
      <c r="C164" s="61"/>
      <c r="D164" s="61"/>
      <c r="E164" s="116"/>
      <c r="F164" s="117"/>
      <c r="G164" s="33"/>
      <c r="H164" s="56"/>
    </row>
    <row r="165" spans="1:8" s="26" customFormat="1" ht="12">
      <c r="A165" s="114"/>
      <c r="B165" s="115"/>
      <c r="C165" s="61"/>
      <c r="D165" s="61"/>
      <c r="E165" s="116"/>
      <c r="F165" s="117"/>
      <c r="G165" s="33"/>
      <c r="H165" s="56"/>
    </row>
    <row r="166" spans="1:8" s="26" customFormat="1" ht="12">
      <c r="A166" s="114"/>
      <c r="B166" s="115"/>
      <c r="C166" s="61"/>
      <c r="D166" s="61"/>
      <c r="E166" s="116"/>
      <c r="F166" s="117"/>
      <c r="G166" s="33"/>
      <c r="H166" s="56"/>
    </row>
    <row r="167" spans="1:8" s="26" customFormat="1" ht="12">
      <c r="A167" s="114"/>
      <c r="B167" s="115"/>
      <c r="C167" s="61"/>
      <c r="D167" s="61"/>
      <c r="E167" s="116"/>
      <c r="F167" s="117"/>
      <c r="G167" s="33"/>
      <c r="H167" s="56"/>
    </row>
    <row r="168" spans="1:8" s="26" customFormat="1" ht="12">
      <c r="A168" s="114"/>
      <c r="B168" s="115"/>
      <c r="C168" s="61"/>
      <c r="D168" s="61"/>
      <c r="E168" s="116"/>
      <c r="F168" s="117"/>
      <c r="G168" s="33"/>
      <c r="H168" s="56"/>
    </row>
    <row r="169" spans="1:8" s="26" customFormat="1" ht="12">
      <c r="A169" s="114"/>
      <c r="B169" s="115"/>
      <c r="C169" s="61"/>
      <c r="D169" s="61"/>
      <c r="E169" s="116"/>
      <c r="F169" s="117"/>
      <c r="G169" s="33"/>
      <c r="H169" s="56"/>
    </row>
    <row r="170" spans="1:8" s="26" customFormat="1" ht="12">
      <c r="A170" s="114"/>
      <c r="B170" s="115"/>
      <c r="C170" s="61"/>
      <c r="D170" s="61"/>
      <c r="E170" s="116"/>
      <c r="F170" s="117"/>
      <c r="G170" s="33"/>
      <c r="H170" s="56"/>
    </row>
    <row r="171" spans="1:8" s="26" customFormat="1" ht="12">
      <c r="A171" s="114"/>
      <c r="B171" s="115"/>
      <c r="C171" s="61"/>
      <c r="D171" s="61"/>
      <c r="E171" s="116"/>
      <c r="F171" s="117"/>
      <c r="G171" s="33"/>
      <c r="H171" s="56"/>
    </row>
    <row r="172" spans="1:8" s="26" customFormat="1" ht="12">
      <c r="A172" s="114"/>
      <c r="B172" s="115"/>
      <c r="C172" s="61"/>
      <c r="D172" s="61"/>
      <c r="E172" s="116"/>
      <c r="F172" s="117"/>
      <c r="G172" s="33"/>
      <c r="H172" s="56"/>
    </row>
    <row r="173" spans="1:8" s="26" customFormat="1" ht="12">
      <c r="A173" s="114"/>
      <c r="B173" s="115"/>
      <c r="C173" s="61"/>
      <c r="D173" s="61"/>
      <c r="E173" s="116"/>
      <c r="F173" s="117"/>
      <c r="G173" s="33"/>
      <c r="H173" s="56"/>
    </row>
    <row r="174" spans="1:8" s="26" customFormat="1" ht="12">
      <c r="A174" s="114"/>
      <c r="B174" s="115"/>
      <c r="C174" s="61"/>
      <c r="D174" s="61"/>
      <c r="E174" s="116"/>
      <c r="F174" s="117"/>
      <c r="G174" s="33"/>
      <c r="H174" s="56"/>
    </row>
    <row r="175" spans="1:8" s="26" customFormat="1" ht="12">
      <c r="A175" s="114"/>
      <c r="B175" s="115"/>
      <c r="C175" s="61"/>
      <c r="D175" s="61"/>
      <c r="E175" s="116"/>
      <c r="F175" s="117"/>
      <c r="G175" s="33"/>
      <c r="H175" s="56"/>
    </row>
    <row r="176" spans="1:8" s="26" customFormat="1" ht="12">
      <c r="A176" s="114"/>
      <c r="B176" s="115"/>
      <c r="C176" s="61"/>
      <c r="D176" s="61"/>
      <c r="E176" s="116"/>
      <c r="F176" s="117"/>
      <c r="G176" s="33"/>
      <c r="H176" s="56"/>
    </row>
    <row r="177" spans="1:8" s="26" customFormat="1" ht="12">
      <c r="A177" s="114"/>
      <c r="B177" s="115"/>
      <c r="C177" s="61"/>
      <c r="D177" s="61"/>
      <c r="E177" s="116"/>
      <c r="F177" s="117"/>
      <c r="G177" s="33"/>
      <c r="H177" s="56"/>
    </row>
    <row r="178" spans="1:8" s="26" customFormat="1" ht="12">
      <c r="A178" s="114"/>
      <c r="B178" s="115"/>
      <c r="C178" s="61"/>
      <c r="D178" s="61"/>
      <c r="E178" s="116"/>
      <c r="F178" s="117"/>
      <c r="G178" s="33"/>
      <c r="H178" s="56"/>
    </row>
    <row r="179" spans="1:8" s="26" customFormat="1" ht="12">
      <c r="A179" s="114"/>
      <c r="B179" s="115"/>
      <c r="C179" s="61"/>
      <c r="D179" s="61"/>
      <c r="E179" s="116"/>
      <c r="F179" s="117"/>
      <c r="G179" s="33"/>
      <c r="H179" s="56"/>
    </row>
    <row r="180" spans="1:8" s="26" customFormat="1" ht="12">
      <c r="A180" s="114"/>
      <c r="B180" s="115"/>
      <c r="C180" s="61"/>
      <c r="D180" s="61"/>
      <c r="E180" s="116"/>
      <c r="F180" s="117"/>
      <c r="G180" s="33"/>
      <c r="H180" s="56"/>
    </row>
    <row r="181" spans="1:8" s="26" customFormat="1" ht="12">
      <c r="A181" s="114"/>
      <c r="B181" s="115"/>
      <c r="C181" s="61"/>
      <c r="D181" s="61"/>
      <c r="E181" s="116"/>
      <c r="F181" s="117"/>
      <c r="G181" s="33"/>
      <c r="H181" s="56"/>
    </row>
    <row r="182" spans="1:8" s="26" customFormat="1" ht="12">
      <c r="A182" s="114"/>
      <c r="B182" s="115"/>
      <c r="C182" s="61"/>
      <c r="D182" s="61"/>
      <c r="E182" s="116"/>
      <c r="F182" s="117"/>
      <c r="G182" s="33"/>
      <c r="H182" s="56"/>
    </row>
    <row r="183" spans="1:8" s="26" customFormat="1" ht="12">
      <c r="A183" s="114"/>
      <c r="B183" s="115"/>
      <c r="C183" s="61"/>
      <c r="D183" s="61"/>
      <c r="E183" s="116"/>
      <c r="F183" s="117"/>
      <c r="G183" s="33"/>
      <c r="H183" s="56"/>
    </row>
    <row r="184" spans="5:8" ht="11.25">
      <c r="E184" s="18"/>
      <c r="F184" s="15"/>
      <c r="G184" s="16"/>
      <c r="H184" s="17"/>
    </row>
    <row r="185" spans="5:8" ht="11.25">
      <c r="E185" s="18"/>
      <c r="F185" s="15"/>
      <c r="G185" s="16"/>
      <c r="H185" s="17"/>
    </row>
    <row r="186" spans="5:8" ht="11.25">
      <c r="E186" s="18"/>
      <c r="F186" s="15"/>
      <c r="G186" s="16"/>
      <c r="H186" s="17"/>
    </row>
    <row r="187" spans="5:8" ht="11.25">
      <c r="E187" s="18"/>
      <c r="F187" s="15"/>
      <c r="G187" s="16"/>
      <c r="H187" s="17"/>
    </row>
    <row r="188" spans="5:8" ht="11.25">
      <c r="E188" s="18"/>
      <c r="F188" s="15"/>
      <c r="G188" s="16"/>
      <c r="H188" s="17"/>
    </row>
    <row r="189" spans="5:8" ht="11.25">
      <c r="E189" s="18"/>
      <c r="F189" s="15"/>
      <c r="G189" s="16"/>
      <c r="H189" s="17"/>
    </row>
    <row r="190" spans="5:8" ht="11.25">
      <c r="E190" s="18"/>
      <c r="F190" s="15"/>
      <c r="G190" s="16"/>
      <c r="H190" s="17"/>
    </row>
    <row r="191" spans="5:8" ht="15" customHeight="1">
      <c r="E191" s="18"/>
      <c r="F191" s="15"/>
      <c r="G191" s="16"/>
      <c r="H191" s="17"/>
    </row>
    <row r="192" spans="5:8" ht="15" customHeight="1">
      <c r="E192" s="18"/>
      <c r="F192" s="15"/>
      <c r="G192" s="16"/>
      <c r="H192" s="17"/>
    </row>
    <row r="193" spans="5:8" ht="15" customHeight="1">
      <c r="E193" s="18"/>
      <c r="F193" s="15"/>
      <c r="G193" s="16"/>
      <c r="H193" s="17"/>
    </row>
    <row r="194" spans="5:8" ht="15" customHeight="1">
      <c r="E194" s="18"/>
      <c r="F194" s="15"/>
      <c r="G194" s="16"/>
      <c r="H194" s="17"/>
    </row>
    <row r="195" spans="5:8" ht="15" customHeight="1">
      <c r="E195" s="18"/>
      <c r="F195" s="15"/>
      <c r="G195" s="16"/>
      <c r="H195" s="17"/>
    </row>
    <row r="196" spans="5:8" ht="15" customHeight="1">
      <c r="E196" s="18"/>
      <c r="F196" s="15"/>
      <c r="G196" s="16"/>
      <c r="H196" s="17"/>
    </row>
    <row r="197" spans="5:8" ht="15" customHeight="1">
      <c r="E197" s="18"/>
      <c r="F197" s="15"/>
      <c r="G197" s="16"/>
      <c r="H197" s="17"/>
    </row>
    <row r="198" spans="5:8" ht="15" customHeight="1">
      <c r="E198" s="18"/>
      <c r="F198" s="15"/>
      <c r="G198" s="16"/>
      <c r="H198" s="17"/>
    </row>
    <row r="199" spans="5:8" ht="15" customHeight="1">
      <c r="E199" s="18"/>
      <c r="F199" s="15"/>
      <c r="G199" s="16"/>
      <c r="H199" s="17"/>
    </row>
    <row r="200" spans="5:8" ht="15" customHeight="1">
      <c r="E200" s="18"/>
      <c r="F200" s="15"/>
      <c r="G200" s="16"/>
      <c r="H200" s="17"/>
    </row>
    <row r="201" spans="5:8" ht="15" customHeight="1">
      <c r="E201" s="18"/>
      <c r="F201" s="15"/>
      <c r="G201" s="16"/>
      <c r="H201" s="17"/>
    </row>
    <row r="202" spans="5:8" ht="15" customHeight="1">
      <c r="E202" s="18"/>
      <c r="F202" s="15"/>
      <c r="G202" s="16"/>
      <c r="H202" s="17"/>
    </row>
    <row r="203" spans="5:8" ht="15" customHeight="1">
      <c r="E203" s="18"/>
      <c r="F203" s="15"/>
      <c r="G203" s="16"/>
      <c r="H203" s="17"/>
    </row>
    <row r="204" spans="5:8" ht="15" customHeight="1">
      <c r="E204" s="18"/>
      <c r="F204" s="15"/>
      <c r="G204" s="16"/>
      <c r="H204" s="17"/>
    </row>
    <row r="205" spans="5:8" ht="15" customHeight="1">
      <c r="E205" s="18"/>
      <c r="F205" s="15"/>
      <c r="G205" s="16"/>
      <c r="H205" s="17"/>
    </row>
    <row r="206" spans="5:8" ht="15" customHeight="1">
      <c r="E206" s="18"/>
      <c r="F206" s="15"/>
      <c r="G206" s="16"/>
      <c r="H206" s="17"/>
    </row>
    <row r="207" spans="5:8" ht="15" customHeight="1">
      <c r="E207" s="18"/>
      <c r="F207" s="15"/>
      <c r="G207" s="16"/>
      <c r="H207" s="17"/>
    </row>
    <row r="208" spans="5:8" ht="15" customHeight="1">
      <c r="E208" s="18"/>
      <c r="F208" s="15"/>
      <c r="G208" s="16"/>
      <c r="H208" s="17"/>
    </row>
    <row r="209" spans="5:8" ht="15" customHeight="1">
      <c r="E209" s="18"/>
      <c r="F209" s="15"/>
      <c r="G209" s="16"/>
      <c r="H209" s="17"/>
    </row>
    <row r="210" spans="5:8" ht="15" customHeight="1">
      <c r="E210" s="18"/>
      <c r="F210" s="15"/>
      <c r="G210" s="16"/>
      <c r="H210" s="17"/>
    </row>
    <row r="211" spans="5:8" ht="15" customHeight="1">
      <c r="E211" s="18"/>
      <c r="F211" s="15"/>
      <c r="G211" s="16"/>
      <c r="H211" s="17"/>
    </row>
    <row r="212" spans="5:8" ht="15" customHeight="1">
      <c r="E212" s="18"/>
      <c r="F212" s="15"/>
      <c r="G212" s="16"/>
      <c r="H212" s="17"/>
    </row>
    <row r="213" spans="5:8" ht="15" customHeight="1">
      <c r="E213" s="18"/>
      <c r="F213" s="15"/>
      <c r="G213" s="16"/>
      <c r="H213" s="17"/>
    </row>
    <row r="214" spans="5:8" ht="15" customHeight="1">
      <c r="E214" s="18"/>
      <c r="F214" s="15"/>
      <c r="G214" s="16"/>
      <c r="H214" s="17"/>
    </row>
    <row r="215" spans="5:8" ht="15" customHeight="1">
      <c r="E215" s="18"/>
      <c r="F215" s="15"/>
      <c r="G215" s="16"/>
      <c r="H215" s="17"/>
    </row>
    <row r="216" spans="5:8" ht="15" customHeight="1">
      <c r="E216" s="18"/>
      <c r="F216" s="15"/>
      <c r="G216" s="16"/>
      <c r="H216" s="17"/>
    </row>
    <row r="217" spans="5:8" ht="15" customHeight="1">
      <c r="E217" s="18"/>
      <c r="F217" s="15"/>
      <c r="G217" s="16"/>
      <c r="H217" s="17"/>
    </row>
    <row r="218" spans="5:8" ht="15" customHeight="1">
      <c r="E218" s="18"/>
      <c r="F218" s="15"/>
      <c r="G218" s="16"/>
      <c r="H218" s="17"/>
    </row>
    <row r="219" spans="5:8" ht="15" customHeight="1">
      <c r="E219" s="18"/>
      <c r="F219" s="15"/>
      <c r="G219" s="16"/>
      <c r="H219" s="17"/>
    </row>
    <row r="220" spans="5:8" ht="15" customHeight="1">
      <c r="E220" s="18"/>
      <c r="F220" s="15"/>
      <c r="G220" s="16"/>
      <c r="H220" s="17"/>
    </row>
    <row r="221" spans="5:8" ht="15" customHeight="1">
      <c r="E221" s="18"/>
      <c r="F221" s="15"/>
      <c r="G221" s="16"/>
      <c r="H221" s="17"/>
    </row>
    <row r="222" spans="5:8" ht="15" customHeight="1">
      <c r="E222" s="18"/>
      <c r="F222" s="15"/>
      <c r="G222" s="16"/>
      <c r="H222" s="17"/>
    </row>
    <row r="223" spans="5:8" ht="15" customHeight="1">
      <c r="E223" s="18"/>
      <c r="F223" s="15"/>
      <c r="G223" s="16"/>
      <c r="H223" s="17"/>
    </row>
    <row r="224" spans="5:8" ht="15" customHeight="1">
      <c r="E224" s="18"/>
      <c r="F224" s="15"/>
      <c r="G224" s="16"/>
      <c r="H224" s="17"/>
    </row>
    <row r="225" spans="5:8" ht="15" customHeight="1">
      <c r="E225" s="18"/>
      <c r="F225" s="15"/>
      <c r="G225" s="16"/>
      <c r="H225" s="17"/>
    </row>
    <row r="226" spans="5:8" ht="15" customHeight="1">
      <c r="E226" s="18"/>
      <c r="F226" s="15"/>
      <c r="G226" s="16"/>
      <c r="H226" s="17"/>
    </row>
    <row r="227" spans="5:8" ht="15" customHeight="1">
      <c r="E227" s="18"/>
      <c r="F227" s="15"/>
      <c r="G227" s="16"/>
      <c r="H227" s="17"/>
    </row>
    <row r="228" spans="5:8" ht="15" customHeight="1">
      <c r="E228" s="18"/>
      <c r="F228" s="15"/>
      <c r="G228" s="16"/>
      <c r="H228" s="17"/>
    </row>
    <row r="229" spans="5:8" ht="15" customHeight="1">
      <c r="E229" s="18"/>
      <c r="F229" s="15"/>
      <c r="G229" s="16"/>
      <c r="H229" s="17"/>
    </row>
    <row r="230" spans="5:8" ht="15" customHeight="1">
      <c r="E230" s="18"/>
      <c r="F230" s="15"/>
      <c r="G230" s="16"/>
      <c r="H230" s="17"/>
    </row>
    <row r="231" spans="5:8" ht="15" customHeight="1">
      <c r="E231" s="18"/>
      <c r="F231" s="15"/>
      <c r="G231" s="16"/>
      <c r="H231" s="17"/>
    </row>
    <row r="232" spans="5:8" ht="15" customHeight="1">
      <c r="E232" s="18"/>
      <c r="F232" s="15"/>
      <c r="G232" s="16"/>
      <c r="H232" s="17"/>
    </row>
    <row r="233" spans="5:8" ht="15" customHeight="1">
      <c r="E233" s="18"/>
      <c r="F233" s="15"/>
      <c r="G233" s="16"/>
      <c r="H233" s="17"/>
    </row>
    <row r="234" spans="5:8" ht="15" customHeight="1">
      <c r="E234" s="18"/>
      <c r="F234" s="15"/>
      <c r="G234" s="16"/>
      <c r="H234" s="17"/>
    </row>
    <row r="235" spans="5:8" ht="15" customHeight="1">
      <c r="E235" s="18"/>
      <c r="F235" s="15"/>
      <c r="G235" s="16"/>
      <c r="H235" s="17"/>
    </row>
    <row r="236" spans="5:8" ht="15" customHeight="1">
      <c r="E236" s="18"/>
      <c r="F236" s="15"/>
      <c r="G236" s="16"/>
      <c r="H236" s="17"/>
    </row>
    <row r="237" spans="5:8" ht="15" customHeight="1">
      <c r="E237" s="18"/>
      <c r="F237" s="15"/>
      <c r="G237" s="16"/>
      <c r="H237" s="17"/>
    </row>
    <row r="238" spans="5:8" ht="15" customHeight="1">
      <c r="E238" s="18"/>
      <c r="F238" s="15"/>
      <c r="G238" s="16"/>
      <c r="H238" s="17"/>
    </row>
    <row r="239" spans="5:8" ht="15" customHeight="1">
      <c r="E239" s="18"/>
      <c r="F239" s="15"/>
      <c r="G239" s="16"/>
      <c r="H239" s="17"/>
    </row>
    <row r="240" spans="5:8" ht="15" customHeight="1">
      <c r="E240" s="18"/>
      <c r="F240" s="15"/>
      <c r="G240" s="16"/>
      <c r="H240" s="17"/>
    </row>
    <row r="241" spans="5:8" ht="15" customHeight="1">
      <c r="E241" s="18"/>
      <c r="F241" s="15"/>
      <c r="G241" s="16"/>
      <c r="H241" s="17"/>
    </row>
    <row r="242" spans="5:8" ht="15" customHeight="1">
      <c r="E242" s="18"/>
      <c r="F242" s="15"/>
      <c r="G242" s="16"/>
      <c r="H242" s="17"/>
    </row>
    <row r="243" spans="5:8" ht="15" customHeight="1">
      <c r="E243" s="18"/>
      <c r="F243" s="15"/>
      <c r="G243" s="16"/>
      <c r="H243" s="17"/>
    </row>
    <row r="244" spans="5:8" ht="15" customHeight="1">
      <c r="E244" s="18"/>
      <c r="F244" s="15"/>
      <c r="G244" s="16"/>
      <c r="H244" s="17"/>
    </row>
    <row r="245" spans="5:8" ht="15" customHeight="1">
      <c r="E245" s="18"/>
      <c r="F245" s="15"/>
      <c r="G245" s="16"/>
      <c r="H245" s="17"/>
    </row>
    <row r="246" spans="5:8" ht="15" customHeight="1">
      <c r="E246" s="18"/>
      <c r="F246" s="15"/>
      <c r="G246" s="16"/>
      <c r="H246" s="17"/>
    </row>
    <row r="247" spans="5:8" ht="15" customHeight="1">
      <c r="E247" s="18"/>
      <c r="F247" s="15"/>
      <c r="G247" s="16"/>
      <c r="H247" s="17"/>
    </row>
    <row r="248" spans="5:8" ht="15" customHeight="1">
      <c r="E248" s="18"/>
      <c r="F248" s="15"/>
      <c r="G248" s="16"/>
      <c r="H248" s="17"/>
    </row>
    <row r="249" spans="5:8" ht="15" customHeight="1">
      <c r="E249" s="18"/>
      <c r="F249" s="15"/>
      <c r="G249" s="16"/>
      <c r="H249" s="17"/>
    </row>
    <row r="250" spans="5:8" ht="15" customHeight="1">
      <c r="E250" s="18"/>
      <c r="F250" s="15"/>
      <c r="G250" s="16"/>
      <c r="H250" s="17"/>
    </row>
    <row r="251" spans="5:8" ht="15" customHeight="1">
      <c r="E251" s="18"/>
      <c r="F251" s="15"/>
      <c r="G251" s="16"/>
      <c r="H251" s="17"/>
    </row>
    <row r="252" spans="5:8" ht="15" customHeight="1">
      <c r="E252" s="18"/>
      <c r="F252" s="15"/>
      <c r="G252" s="16"/>
      <c r="H252" s="17"/>
    </row>
    <row r="253" spans="5:8" ht="15" customHeight="1">
      <c r="E253" s="18"/>
      <c r="F253" s="15"/>
      <c r="G253" s="16"/>
      <c r="H253" s="17"/>
    </row>
    <row r="254" spans="5:8" ht="15" customHeight="1">
      <c r="E254" s="18"/>
      <c r="F254" s="15"/>
      <c r="G254" s="16"/>
      <c r="H254" s="17"/>
    </row>
    <row r="255" spans="5:8" ht="15" customHeight="1">
      <c r="E255" s="18"/>
      <c r="F255" s="15"/>
      <c r="G255" s="16"/>
      <c r="H255" s="17"/>
    </row>
    <row r="256" spans="5:8" ht="15" customHeight="1">
      <c r="E256" s="18"/>
      <c r="F256" s="15"/>
      <c r="G256" s="16"/>
      <c r="H256" s="17"/>
    </row>
    <row r="257" spans="5:8" ht="15" customHeight="1">
      <c r="E257" s="18"/>
      <c r="F257" s="15"/>
      <c r="G257" s="16"/>
      <c r="H257" s="17"/>
    </row>
    <row r="258" spans="5:8" ht="15" customHeight="1">
      <c r="E258" s="18"/>
      <c r="F258" s="15"/>
      <c r="G258" s="16"/>
      <c r="H258" s="17"/>
    </row>
    <row r="259" spans="5:8" ht="15" customHeight="1">
      <c r="E259" s="18"/>
      <c r="F259" s="15"/>
      <c r="G259" s="16"/>
      <c r="H259" s="17"/>
    </row>
    <row r="260" spans="5:8" ht="15" customHeight="1">
      <c r="E260" s="18"/>
      <c r="F260" s="15"/>
      <c r="G260" s="16"/>
      <c r="H260" s="17"/>
    </row>
    <row r="261" spans="5:8" ht="15" customHeight="1">
      <c r="E261" s="18"/>
      <c r="F261" s="15"/>
      <c r="G261" s="16"/>
      <c r="H261" s="17"/>
    </row>
    <row r="262" spans="5:8" ht="15" customHeight="1">
      <c r="E262" s="18"/>
      <c r="F262" s="15"/>
      <c r="G262" s="16"/>
      <c r="H262" s="17"/>
    </row>
    <row r="263" spans="5:8" ht="15" customHeight="1">
      <c r="E263" s="18"/>
      <c r="F263" s="15"/>
      <c r="G263" s="16"/>
      <c r="H263" s="17"/>
    </row>
    <row r="264" spans="5:8" ht="15" customHeight="1">
      <c r="E264" s="18"/>
      <c r="F264" s="15"/>
      <c r="G264" s="16"/>
      <c r="H264" s="17"/>
    </row>
    <row r="265" spans="5:8" ht="15" customHeight="1">
      <c r="E265" s="18"/>
      <c r="F265" s="15"/>
      <c r="G265" s="16"/>
      <c r="H265" s="17"/>
    </row>
    <row r="266" spans="5:8" ht="15" customHeight="1">
      <c r="E266" s="18"/>
      <c r="F266" s="15"/>
      <c r="G266" s="16"/>
      <c r="H266" s="17"/>
    </row>
    <row r="267" spans="5:8" ht="15" customHeight="1">
      <c r="E267" s="18"/>
      <c r="F267" s="15"/>
      <c r="G267" s="16"/>
      <c r="H267" s="17"/>
    </row>
    <row r="268" spans="5:8" ht="15" customHeight="1">
      <c r="E268" s="18"/>
      <c r="F268" s="15"/>
      <c r="G268" s="16"/>
      <c r="H268" s="17"/>
    </row>
    <row r="269" spans="5:8" ht="15" customHeight="1">
      <c r="E269" s="18"/>
      <c r="F269" s="15"/>
      <c r="G269" s="16"/>
      <c r="H269" s="17"/>
    </row>
    <row r="270" spans="5:8" ht="15" customHeight="1">
      <c r="E270" s="18"/>
      <c r="F270" s="15"/>
      <c r="G270" s="16"/>
      <c r="H270" s="17"/>
    </row>
    <row r="271" spans="5:8" ht="15" customHeight="1">
      <c r="E271" s="18"/>
      <c r="F271" s="15"/>
      <c r="G271" s="16"/>
      <c r="H271" s="17"/>
    </row>
    <row r="272" spans="5:8" ht="15" customHeight="1">
      <c r="E272" s="18"/>
      <c r="F272" s="15"/>
      <c r="G272" s="16"/>
      <c r="H272" s="17"/>
    </row>
    <row r="273" spans="5:8" ht="15" customHeight="1">
      <c r="E273" s="18"/>
      <c r="F273" s="15"/>
      <c r="G273" s="16"/>
      <c r="H273" s="17"/>
    </row>
    <row r="274" spans="5:8" ht="15" customHeight="1">
      <c r="E274" s="18"/>
      <c r="F274" s="15"/>
      <c r="G274" s="16"/>
      <c r="H274" s="17"/>
    </row>
    <row r="275" spans="5:8" ht="15" customHeight="1">
      <c r="E275" s="18"/>
      <c r="F275" s="15"/>
      <c r="G275" s="16"/>
      <c r="H275" s="17"/>
    </row>
    <row r="276" spans="5:8" ht="15" customHeight="1">
      <c r="E276" s="18"/>
      <c r="F276" s="15"/>
      <c r="G276" s="16"/>
      <c r="H276" s="17"/>
    </row>
    <row r="277" spans="5:8" ht="15" customHeight="1">
      <c r="E277" s="18"/>
      <c r="F277" s="15"/>
      <c r="G277" s="16"/>
      <c r="H277" s="17"/>
    </row>
    <row r="278" spans="5:8" ht="15" customHeight="1">
      <c r="E278" s="18"/>
      <c r="F278" s="15"/>
      <c r="G278" s="16"/>
      <c r="H278" s="17"/>
    </row>
    <row r="279" spans="5:8" ht="15" customHeight="1">
      <c r="E279" s="18"/>
      <c r="F279" s="15"/>
      <c r="G279" s="16"/>
      <c r="H279" s="17"/>
    </row>
    <row r="280" spans="5:8" ht="15" customHeight="1">
      <c r="E280" s="18"/>
      <c r="F280" s="15"/>
      <c r="G280" s="16"/>
      <c r="H280" s="17"/>
    </row>
    <row r="281" spans="5:8" ht="15" customHeight="1">
      <c r="E281" s="18"/>
      <c r="F281" s="15"/>
      <c r="G281" s="16"/>
      <c r="H281" s="17"/>
    </row>
    <row r="282" spans="5:8" ht="15" customHeight="1">
      <c r="E282" s="18"/>
      <c r="F282" s="15"/>
      <c r="G282" s="16"/>
      <c r="H282" s="17"/>
    </row>
    <row r="283" spans="5:8" ht="15" customHeight="1">
      <c r="E283" s="18"/>
      <c r="F283" s="15"/>
      <c r="G283" s="16"/>
      <c r="H283" s="17"/>
    </row>
    <row r="284" spans="5:8" ht="15" customHeight="1">
      <c r="E284" s="18"/>
      <c r="F284" s="15"/>
      <c r="G284" s="16"/>
      <c r="H284" s="17"/>
    </row>
    <row r="285" spans="5:8" ht="15" customHeight="1">
      <c r="E285" s="18"/>
      <c r="F285" s="15"/>
      <c r="G285" s="16"/>
      <c r="H285" s="17"/>
    </row>
    <row r="286" spans="5:8" ht="15" customHeight="1">
      <c r="E286" s="18"/>
      <c r="F286" s="15"/>
      <c r="G286" s="16"/>
      <c r="H286" s="17"/>
    </row>
    <row r="287" spans="5:8" ht="15" customHeight="1">
      <c r="E287" s="18"/>
      <c r="F287" s="15"/>
      <c r="G287" s="16"/>
      <c r="H287" s="17"/>
    </row>
    <row r="288" spans="5:8" ht="15" customHeight="1">
      <c r="E288" s="18"/>
      <c r="F288" s="15"/>
      <c r="G288" s="16"/>
      <c r="H288" s="17"/>
    </row>
    <row r="289" spans="5:8" ht="15" customHeight="1">
      <c r="E289" s="18"/>
      <c r="F289" s="15"/>
      <c r="G289" s="16"/>
      <c r="H289" s="17"/>
    </row>
    <row r="290" spans="5:8" ht="15" customHeight="1">
      <c r="E290" s="18"/>
      <c r="F290" s="15"/>
      <c r="G290" s="16"/>
      <c r="H290" s="17"/>
    </row>
    <row r="291" spans="5:8" ht="15" customHeight="1">
      <c r="E291" s="18"/>
      <c r="F291" s="15"/>
      <c r="G291" s="16"/>
      <c r="H291" s="17"/>
    </row>
    <row r="292" spans="5:8" ht="15" customHeight="1">
      <c r="E292" s="18"/>
      <c r="F292" s="15"/>
      <c r="G292" s="16"/>
      <c r="H292" s="17"/>
    </row>
    <row r="293" spans="5:8" ht="15" customHeight="1">
      <c r="E293" s="18"/>
      <c r="F293" s="15"/>
      <c r="G293" s="16"/>
      <c r="H293" s="17"/>
    </row>
    <row r="294" spans="5:8" ht="15" customHeight="1">
      <c r="E294" s="18"/>
      <c r="F294" s="15"/>
      <c r="G294" s="16"/>
      <c r="H294" s="17"/>
    </row>
    <row r="295" spans="5:8" ht="15" customHeight="1">
      <c r="E295" s="18"/>
      <c r="F295" s="15"/>
      <c r="G295" s="16"/>
      <c r="H295" s="17"/>
    </row>
    <row r="296" spans="5:8" ht="15" customHeight="1">
      <c r="E296" s="18"/>
      <c r="F296" s="15"/>
      <c r="G296" s="16"/>
      <c r="H296" s="17"/>
    </row>
    <row r="297" spans="5:8" ht="15" customHeight="1">
      <c r="E297" s="18"/>
      <c r="F297" s="15"/>
      <c r="G297" s="16"/>
      <c r="H297" s="17"/>
    </row>
    <row r="298" spans="5:8" ht="15" customHeight="1">
      <c r="E298" s="18"/>
      <c r="F298" s="15"/>
      <c r="G298" s="16"/>
      <c r="H298" s="17"/>
    </row>
    <row r="299" spans="5:8" ht="15" customHeight="1">
      <c r="E299" s="18"/>
      <c r="F299" s="15"/>
      <c r="G299" s="16"/>
      <c r="H299" s="17"/>
    </row>
    <row r="300" spans="5:8" ht="15" customHeight="1">
      <c r="E300" s="18"/>
      <c r="F300" s="15"/>
      <c r="G300" s="16"/>
      <c r="H300" s="17"/>
    </row>
    <row r="301" spans="5:8" ht="15" customHeight="1">
      <c r="E301" s="18"/>
      <c r="F301" s="15"/>
      <c r="G301" s="16"/>
      <c r="H301" s="17"/>
    </row>
    <row r="302" spans="5:8" ht="15" customHeight="1">
      <c r="E302" s="18"/>
      <c r="F302" s="15"/>
      <c r="G302" s="16"/>
      <c r="H302" s="17"/>
    </row>
    <row r="303" spans="5:8" ht="15" customHeight="1">
      <c r="E303" s="18"/>
      <c r="F303" s="15"/>
      <c r="G303" s="16"/>
      <c r="H303" s="17"/>
    </row>
    <row r="304" spans="5:8" ht="15" customHeight="1">
      <c r="E304" s="18"/>
      <c r="F304" s="15"/>
      <c r="G304" s="16"/>
      <c r="H304" s="17"/>
    </row>
    <row r="305" spans="5:8" ht="15" customHeight="1">
      <c r="E305" s="18"/>
      <c r="F305" s="15"/>
      <c r="G305" s="16"/>
      <c r="H305" s="17"/>
    </row>
    <row r="306" spans="5:8" ht="15" customHeight="1">
      <c r="E306" s="18"/>
      <c r="F306" s="15"/>
      <c r="G306" s="16"/>
      <c r="H306" s="17"/>
    </row>
    <row r="307" spans="5:8" ht="15" customHeight="1">
      <c r="E307" s="18"/>
      <c r="F307" s="15"/>
      <c r="G307" s="16"/>
      <c r="H307" s="17"/>
    </row>
    <row r="308" spans="5:8" ht="15" customHeight="1">
      <c r="E308" s="18"/>
      <c r="F308" s="15"/>
      <c r="G308" s="16"/>
      <c r="H308" s="17"/>
    </row>
    <row r="309" spans="5:8" ht="15" customHeight="1">
      <c r="E309" s="18"/>
      <c r="F309" s="15"/>
      <c r="G309" s="16"/>
      <c r="H309" s="17"/>
    </row>
    <row r="310" spans="5:8" ht="15" customHeight="1">
      <c r="E310" s="18"/>
      <c r="F310" s="15"/>
      <c r="G310" s="16"/>
      <c r="H310" s="17"/>
    </row>
    <row r="311" spans="5:8" ht="15" customHeight="1">
      <c r="E311" s="18"/>
      <c r="F311" s="15"/>
      <c r="G311" s="16"/>
      <c r="H311" s="17"/>
    </row>
    <row r="312" spans="5:8" ht="15" customHeight="1">
      <c r="E312" s="18"/>
      <c r="F312" s="15"/>
      <c r="G312" s="16"/>
      <c r="H312" s="17"/>
    </row>
    <row r="313" spans="5:8" ht="15" customHeight="1">
      <c r="E313" s="18"/>
      <c r="F313" s="15"/>
      <c r="G313" s="16"/>
      <c r="H313" s="17"/>
    </row>
    <row r="314" spans="5:8" ht="15" customHeight="1">
      <c r="E314" s="18"/>
      <c r="F314" s="15"/>
      <c r="G314" s="16"/>
      <c r="H314" s="17"/>
    </row>
    <row r="315" spans="5:8" ht="15" customHeight="1">
      <c r="E315" s="18"/>
      <c r="F315" s="15"/>
      <c r="G315" s="16"/>
      <c r="H315" s="17"/>
    </row>
    <row r="316" spans="5:8" ht="15" customHeight="1">
      <c r="E316" s="18"/>
      <c r="F316" s="15"/>
      <c r="G316" s="16"/>
      <c r="H316" s="17"/>
    </row>
    <row r="317" spans="5:8" ht="15" customHeight="1">
      <c r="E317" s="18"/>
      <c r="F317" s="15"/>
      <c r="G317" s="16"/>
      <c r="H317" s="17"/>
    </row>
    <row r="318" spans="5:8" ht="15" customHeight="1">
      <c r="E318" s="18"/>
      <c r="F318" s="15"/>
      <c r="G318" s="16"/>
      <c r="H318" s="17"/>
    </row>
    <row r="319" spans="5:8" ht="15" customHeight="1">
      <c r="E319" s="18"/>
      <c r="F319" s="15"/>
      <c r="G319" s="16"/>
      <c r="H319" s="17"/>
    </row>
    <row r="320" spans="5:8" ht="15" customHeight="1">
      <c r="E320" s="18"/>
      <c r="F320" s="15"/>
      <c r="G320" s="16"/>
      <c r="H320" s="17"/>
    </row>
    <row r="321" spans="5:8" ht="15" customHeight="1">
      <c r="E321" s="18"/>
      <c r="F321" s="15"/>
      <c r="G321" s="16"/>
      <c r="H321" s="17"/>
    </row>
    <row r="322" spans="5:8" ht="15" customHeight="1">
      <c r="E322" s="18"/>
      <c r="F322" s="15"/>
      <c r="G322" s="16"/>
      <c r="H322" s="17"/>
    </row>
    <row r="323" spans="5:8" ht="15" customHeight="1">
      <c r="E323" s="18"/>
      <c r="F323" s="15"/>
      <c r="G323" s="16"/>
      <c r="H323" s="17"/>
    </row>
    <row r="324" spans="5:8" ht="15" customHeight="1">
      <c r="E324" s="18"/>
      <c r="F324" s="15"/>
      <c r="G324" s="16"/>
      <c r="H324" s="17"/>
    </row>
    <row r="325" spans="5:8" ht="15" customHeight="1">
      <c r="E325" s="18"/>
      <c r="F325" s="15"/>
      <c r="G325" s="16"/>
      <c r="H325" s="17"/>
    </row>
    <row r="326" spans="5:8" ht="15" customHeight="1">
      <c r="E326" s="18"/>
      <c r="F326" s="15"/>
      <c r="G326" s="16"/>
      <c r="H326" s="17"/>
    </row>
    <row r="327" spans="5:8" ht="15" customHeight="1">
      <c r="E327" s="18"/>
      <c r="F327" s="15"/>
      <c r="G327" s="16"/>
      <c r="H327" s="17"/>
    </row>
    <row r="328" spans="5:8" ht="15" customHeight="1">
      <c r="E328" s="18"/>
      <c r="F328" s="15"/>
      <c r="G328" s="16"/>
      <c r="H328" s="17"/>
    </row>
    <row r="329" spans="5:8" ht="15" customHeight="1">
      <c r="E329" s="18"/>
      <c r="F329" s="15"/>
      <c r="G329" s="16"/>
      <c r="H329" s="17"/>
    </row>
    <row r="330" spans="5:8" ht="15" customHeight="1">
      <c r="E330" s="18"/>
      <c r="F330" s="15"/>
      <c r="G330" s="16"/>
      <c r="H330" s="17"/>
    </row>
    <row r="331" spans="5:8" ht="15" customHeight="1">
      <c r="E331" s="18"/>
      <c r="F331" s="15"/>
      <c r="G331" s="16"/>
      <c r="H331" s="17"/>
    </row>
    <row r="332" spans="5:8" ht="15" customHeight="1">
      <c r="E332" s="18"/>
      <c r="F332" s="15"/>
      <c r="G332" s="16"/>
      <c r="H332" s="17"/>
    </row>
    <row r="333" spans="5:8" ht="15" customHeight="1">
      <c r="E333" s="18"/>
      <c r="F333" s="15"/>
      <c r="G333" s="16"/>
      <c r="H333" s="17"/>
    </row>
    <row r="334" spans="5:8" ht="15" customHeight="1">
      <c r="E334" s="18"/>
      <c r="F334" s="15"/>
      <c r="G334" s="16"/>
      <c r="H334" s="17"/>
    </row>
    <row r="335" spans="5:8" ht="15" customHeight="1">
      <c r="E335" s="18"/>
      <c r="F335" s="15"/>
      <c r="G335" s="16"/>
      <c r="H335" s="17"/>
    </row>
    <row r="336" spans="5:8" ht="15" customHeight="1">
      <c r="E336" s="18"/>
      <c r="F336" s="15"/>
      <c r="G336" s="16"/>
      <c r="H336" s="17"/>
    </row>
    <row r="337" spans="5:8" ht="15" customHeight="1">
      <c r="E337" s="18"/>
      <c r="F337" s="15"/>
      <c r="G337" s="16"/>
      <c r="H337" s="17"/>
    </row>
    <row r="338" spans="5:8" ht="15" customHeight="1">
      <c r="E338" s="18"/>
      <c r="F338" s="15"/>
      <c r="G338" s="16"/>
      <c r="H338" s="17"/>
    </row>
    <row r="339" spans="5:8" ht="15" customHeight="1">
      <c r="E339" s="18"/>
      <c r="F339" s="15"/>
      <c r="G339" s="16"/>
      <c r="H339" s="17"/>
    </row>
    <row r="340" spans="5:8" ht="15" customHeight="1">
      <c r="E340" s="18"/>
      <c r="F340" s="15"/>
      <c r="G340" s="16"/>
      <c r="H340" s="17"/>
    </row>
    <row r="341" spans="5:8" ht="15" customHeight="1">
      <c r="E341" s="18"/>
      <c r="F341" s="15"/>
      <c r="G341" s="16"/>
      <c r="H341" s="17"/>
    </row>
    <row r="342" spans="5:8" ht="15" customHeight="1">
      <c r="E342" s="18"/>
      <c r="F342" s="15"/>
      <c r="G342" s="16"/>
      <c r="H342" s="17"/>
    </row>
    <row r="343" spans="5:8" ht="15" customHeight="1">
      <c r="E343" s="18"/>
      <c r="F343" s="15"/>
      <c r="G343" s="16"/>
      <c r="H343" s="17"/>
    </row>
    <row r="344" spans="5:8" ht="15" customHeight="1">
      <c r="E344" s="18"/>
      <c r="F344" s="15"/>
      <c r="G344" s="16"/>
      <c r="H344" s="17"/>
    </row>
    <row r="345" spans="5:8" ht="15" customHeight="1">
      <c r="E345" s="18"/>
      <c r="F345" s="15"/>
      <c r="G345" s="16"/>
      <c r="H345" s="17"/>
    </row>
    <row r="346" spans="5:8" ht="15" customHeight="1">
      <c r="E346" s="18"/>
      <c r="F346" s="15"/>
      <c r="G346" s="16"/>
      <c r="H346" s="17"/>
    </row>
    <row r="347" spans="5:8" ht="15" customHeight="1">
      <c r="E347" s="18"/>
      <c r="F347" s="15"/>
      <c r="G347" s="16"/>
      <c r="H347" s="17"/>
    </row>
    <row r="348" spans="5:8" ht="15" customHeight="1">
      <c r="E348" s="18"/>
      <c r="F348" s="15"/>
      <c r="G348" s="16"/>
      <c r="H348" s="17"/>
    </row>
    <row r="349" spans="5:8" ht="15" customHeight="1">
      <c r="E349" s="18"/>
      <c r="F349" s="15"/>
      <c r="G349" s="16"/>
      <c r="H349" s="17"/>
    </row>
    <row r="350" spans="5:8" ht="15" customHeight="1">
      <c r="E350" s="18"/>
      <c r="F350" s="15"/>
      <c r="G350" s="16"/>
      <c r="H350" s="17"/>
    </row>
    <row r="351" spans="5:8" ht="15" customHeight="1">
      <c r="E351" s="18"/>
      <c r="F351" s="15"/>
      <c r="G351" s="16"/>
      <c r="H351" s="17"/>
    </row>
    <row r="352" spans="5:8" ht="15" customHeight="1">
      <c r="E352" s="18"/>
      <c r="F352" s="15"/>
      <c r="G352" s="16"/>
      <c r="H352" s="17"/>
    </row>
    <row r="353" spans="5:8" ht="15" customHeight="1">
      <c r="E353" s="18"/>
      <c r="F353" s="15"/>
      <c r="G353" s="16"/>
      <c r="H353" s="17"/>
    </row>
    <row r="354" spans="5:8" ht="15" customHeight="1">
      <c r="E354" s="18"/>
      <c r="F354" s="15"/>
      <c r="G354" s="16"/>
      <c r="H354" s="17"/>
    </row>
    <row r="355" spans="5:8" ht="15" customHeight="1">
      <c r="E355" s="18"/>
      <c r="F355" s="15"/>
      <c r="G355" s="16"/>
      <c r="H355" s="17"/>
    </row>
    <row r="356" spans="5:8" ht="15" customHeight="1">
      <c r="E356" s="18"/>
      <c r="F356" s="15"/>
      <c r="G356" s="16"/>
      <c r="H356" s="17"/>
    </row>
    <row r="357" spans="5:8" ht="15" customHeight="1">
      <c r="E357" s="18"/>
      <c r="F357" s="15"/>
      <c r="G357" s="16"/>
      <c r="H357" s="17"/>
    </row>
    <row r="358" spans="5:8" ht="15" customHeight="1">
      <c r="E358" s="18"/>
      <c r="F358" s="15"/>
      <c r="G358" s="16"/>
      <c r="H358" s="17"/>
    </row>
    <row r="359" spans="5:8" ht="15" customHeight="1">
      <c r="E359" s="18"/>
      <c r="F359" s="15"/>
      <c r="G359" s="16"/>
      <c r="H359" s="17"/>
    </row>
    <row r="360" spans="5:8" ht="15" customHeight="1">
      <c r="E360" s="18"/>
      <c r="F360" s="15"/>
      <c r="G360" s="16"/>
      <c r="H360" s="17"/>
    </row>
    <row r="361" spans="5:8" ht="15" customHeight="1">
      <c r="E361" s="18"/>
      <c r="F361" s="15"/>
      <c r="G361" s="16"/>
      <c r="H361" s="17"/>
    </row>
    <row r="362" spans="5:8" ht="15" customHeight="1">
      <c r="E362" s="18"/>
      <c r="F362" s="15"/>
      <c r="G362" s="16"/>
      <c r="H362" s="17"/>
    </row>
    <row r="363" spans="5:8" ht="15" customHeight="1">
      <c r="E363" s="18"/>
      <c r="F363" s="15"/>
      <c r="G363" s="16"/>
      <c r="H363" s="17"/>
    </row>
    <row r="364" spans="5:8" ht="15" customHeight="1">
      <c r="E364" s="18"/>
      <c r="F364" s="15"/>
      <c r="G364" s="16"/>
      <c r="H364" s="17"/>
    </row>
    <row r="365" spans="5:8" ht="15" customHeight="1">
      <c r="E365" s="18"/>
      <c r="F365" s="15"/>
      <c r="G365" s="16"/>
      <c r="H365" s="17"/>
    </row>
    <row r="366" spans="5:8" ht="15" customHeight="1">
      <c r="E366" s="18"/>
      <c r="F366" s="15"/>
      <c r="G366" s="16"/>
      <c r="H366" s="17"/>
    </row>
    <row r="367" spans="5:8" ht="15" customHeight="1">
      <c r="E367" s="18"/>
      <c r="F367" s="15"/>
      <c r="G367" s="16"/>
      <c r="H367" s="17"/>
    </row>
    <row r="368" spans="5:8" ht="15" customHeight="1">
      <c r="E368" s="18"/>
      <c r="F368" s="15"/>
      <c r="G368" s="16"/>
      <c r="H368" s="17"/>
    </row>
    <row r="369" spans="5:8" ht="15" customHeight="1">
      <c r="E369" s="18"/>
      <c r="F369" s="15"/>
      <c r="G369" s="16"/>
      <c r="H369" s="17"/>
    </row>
    <row r="370" spans="5:8" ht="15" customHeight="1">
      <c r="E370" s="18"/>
      <c r="F370" s="15"/>
      <c r="G370" s="16"/>
      <c r="H370" s="17"/>
    </row>
    <row r="371" spans="5:8" ht="15" customHeight="1">
      <c r="E371" s="18"/>
      <c r="F371" s="15"/>
      <c r="G371" s="16"/>
      <c r="H371" s="17"/>
    </row>
    <row r="372" spans="5:8" ht="15" customHeight="1">
      <c r="E372" s="18"/>
      <c r="F372" s="15"/>
      <c r="G372" s="16"/>
      <c r="H372" s="17"/>
    </row>
    <row r="373" spans="5:8" ht="15" customHeight="1">
      <c r="E373" s="18"/>
      <c r="F373" s="15"/>
      <c r="G373" s="16"/>
      <c r="H373" s="17"/>
    </row>
    <row r="374" spans="5:8" ht="15" customHeight="1">
      <c r="E374" s="18"/>
      <c r="F374" s="15"/>
      <c r="G374" s="16"/>
      <c r="H374" s="17"/>
    </row>
    <row r="375" spans="5:8" ht="15" customHeight="1">
      <c r="E375" s="18"/>
      <c r="F375" s="15"/>
      <c r="G375" s="16"/>
      <c r="H375" s="17"/>
    </row>
    <row r="376" spans="5:8" ht="15" customHeight="1">
      <c r="E376" s="18"/>
      <c r="F376" s="15"/>
      <c r="G376" s="16"/>
      <c r="H376" s="17"/>
    </row>
    <row r="377" spans="5:8" ht="15" customHeight="1">
      <c r="E377" s="18"/>
      <c r="F377" s="15"/>
      <c r="G377" s="16"/>
      <c r="H377" s="17"/>
    </row>
    <row r="378" spans="5:8" ht="15" customHeight="1">
      <c r="E378" s="18"/>
      <c r="F378" s="15"/>
      <c r="G378" s="16"/>
      <c r="H378" s="17"/>
    </row>
    <row r="379" spans="5:8" ht="15" customHeight="1">
      <c r="E379" s="18"/>
      <c r="F379" s="15"/>
      <c r="G379" s="16"/>
      <c r="H379" s="17"/>
    </row>
    <row r="380" spans="5:8" ht="15" customHeight="1">
      <c r="E380" s="18"/>
      <c r="F380" s="15"/>
      <c r="G380" s="16"/>
      <c r="H380" s="17"/>
    </row>
    <row r="381" spans="5:8" ht="15" customHeight="1">
      <c r="E381" s="18"/>
      <c r="F381" s="15"/>
      <c r="G381" s="16"/>
      <c r="H381" s="17"/>
    </row>
    <row r="382" spans="5:8" ht="15" customHeight="1">
      <c r="E382" s="18"/>
      <c r="F382" s="15"/>
      <c r="G382" s="16"/>
      <c r="H382" s="17"/>
    </row>
    <row r="383" spans="5:8" ht="15" customHeight="1">
      <c r="E383" s="18"/>
      <c r="F383" s="15"/>
      <c r="G383" s="16"/>
      <c r="H383" s="17"/>
    </row>
    <row r="384" spans="5:8" ht="15" customHeight="1">
      <c r="E384" s="18"/>
      <c r="F384" s="15"/>
      <c r="G384" s="16"/>
      <c r="H384" s="17"/>
    </row>
    <row r="385" spans="5:8" ht="15" customHeight="1">
      <c r="E385" s="18"/>
      <c r="F385" s="15"/>
      <c r="G385" s="16"/>
      <c r="H385" s="17"/>
    </row>
    <row r="386" spans="5:8" ht="15" customHeight="1">
      <c r="E386" s="18"/>
      <c r="F386" s="15"/>
      <c r="G386" s="16"/>
      <c r="H386" s="17"/>
    </row>
    <row r="387" spans="5:8" ht="15" customHeight="1">
      <c r="E387" s="18"/>
      <c r="F387" s="15"/>
      <c r="G387" s="16"/>
      <c r="H387" s="17"/>
    </row>
    <row r="388" spans="5:8" ht="15" customHeight="1">
      <c r="E388" s="18"/>
      <c r="F388" s="15"/>
      <c r="G388" s="16"/>
      <c r="H388" s="17"/>
    </row>
    <row r="389" spans="5:8" ht="15" customHeight="1">
      <c r="E389" s="18"/>
      <c r="F389" s="15"/>
      <c r="G389" s="16"/>
      <c r="H389" s="17"/>
    </row>
    <row r="390" spans="5:8" ht="15" customHeight="1">
      <c r="E390" s="18"/>
      <c r="F390" s="15"/>
      <c r="G390" s="16"/>
      <c r="H390" s="17"/>
    </row>
    <row r="391" spans="5:8" ht="15" customHeight="1">
      <c r="E391" s="18"/>
      <c r="F391" s="15"/>
      <c r="G391" s="16"/>
      <c r="H391" s="17"/>
    </row>
    <row r="392" spans="5:8" ht="15" customHeight="1">
      <c r="E392" s="18"/>
      <c r="F392" s="15"/>
      <c r="G392" s="16"/>
      <c r="H392" s="17"/>
    </row>
    <row r="393" spans="5:8" ht="15" customHeight="1">
      <c r="E393" s="18"/>
      <c r="F393" s="15"/>
      <c r="G393" s="16"/>
      <c r="H393" s="17"/>
    </row>
    <row r="394" spans="5:8" ht="15" customHeight="1">
      <c r="E394" s="18"/>
      <c r="F394" s="15"/>
      <c r="G394" s="16"/>
      <c r="H394" s="17"/>
    </row>
    <row r="395" spans="5:8" ht="15" customHeight="1">
      <c r="E395" s="18"/>
      <c r="F395" s="15"/>
      <c r="G395" s="16"/>
      <c r="H395" s="17"/>
    </row>
    <row r="396" spans="5:8" ht="15" customHeight="1">
      <c r="E396" s="18"/>
      <c r="F396" s="15"/>
      <c r="G396" s="16"/>
      <c r="H396" s="17"/>
    </row>
    <row r="397" spans="5:8" ht="15" customHeight="1">
      <c r="E397" s="18"/>
      <c r="F397" s="15"/>
      <c r="G397" s="16"/>
      <c r="H397" s="17"/>
    </row>
    <row r="398" spans="5:8" ht="15" customHeight="1">
      <c r="E398" s="18"/>
      <c r="F398" s="15"/>
      <c r="G398" s="16"/>
      <c r="H398" s="17"/>
    </row>
    <row r="399" spans="5:8" ht="15" customHeight="1">
      <c r="E399" s="18"/>
      <c r="F399" s="15"/>
      <c r="G399" s="16"/>
      <c r="H399" s="17"/>
    </row>
    <row r="400" spans="5:8" ht="15" customHeight="1">
      <c r="E400" s="18"/>
      <c r="F400" s="15"/>
      <c r="G400" s="16"/>
      <c r="H400" s="17"/>
    </row>
    <row r="401" spans="5:8" ht="15" customHeight="1">
      <c r="E401" s="18"/>
      <c r="F401" s="15"/>
      <c r="G401" s="16"/>
      <c r="H401" s="17"/>
    </row>
    <row r="402" spans="5:8" ht="15" customHeight="1">
      <c r="E402" s="18"/>
      <c r="F402" s="15"/>
      <c r="G402" s="16"/>
      <c r="H402" s="17"/>
    </row>
    <row r="403" spans="5:8" ht="15" customHeight="1">
      <c r="E403" s="18"/>
      <c r="F403" s="15"/>
      <c r="G403" s="16"/>
      <c r="H403" s="17"/>
    </row>
    <row r="404" spans="5:8" ht="15" customHeight="1">
      <c r="E404" s="18"/>
      <c r="F404" s="15"/>
      <c r="G404" s="16"/>
      <c r="H404" s="17"/>
    </row>
    <row r="405" spans="5:8" ht="15" customHeight="1">
      <c r="E405" s="18"/>
      <c r="F405" s="15"/>
      <c r="G405" s="16"/>
      <c r="H405" s="17"/>
    </row>
    <row r="406" spans="5:8" ht="15" customHeight="1">
      <c r="E406" s="18"/>
      <c r="F406" s="15"/>
      <c r="G406" s="16"/>
      <c r="H406" s="17"/>
    </row>
    <row r="407" spans="5:8" ht="15" customHeight="1">
      <c r="E407" s="18"/>
      <c r="F407" s="15"/>
      <c r="G407" s="16"/>
      <c r="H407" s="17"/>
    </row>
    <row r="408" spans="5:8" ht="15" customHeight="1">
      <c r="E408" s="18"/>
      <c r="F408" s="15"/>
      <c r="G408" s="16"/>
      <c r="H408" s="17"/>
    </row>
    <row r="409" spans="5:8" ht="15" customHeight="1">
      <c r="E409" s="18"/>
      <c r="F409" s="15"/>
      <c r="G409" s="16"/>
      <c r="H409" s="17"/>
    </row>
    <row r="410" spans="5:8" ht="15" customHeight="1">
      <c r="E410" s="18"/>
      <c r="F410" s="15"/>
      <c r="G410" s="16"/>
      <c r="H410" s="17"/>
    </row>
    <row r="411" spans="5:8" ht="15" customHeight="1">
      <c r="E411" s="18"/>
      <c r="F411" s="15"/>
      <c r="G411" s="16"/>
      <c r="H411" s="17"/>
    </row>
    <row r="412" spans="5:8" ht="15" customHeight="1">
      <c r="E412" s="18"/>
      <c r="F412" s="15"/>
      <c r="G412" s="16"/>
      <c r="H412" s="17"/>
    </row>
    <row r="413" spans="5:8" ht="15" customHeight="1">
      <c r="E413" s="18"/>
      <c r="F413" s="15"/>
      <c r="G413" s="16"/>
      <c r="H413" s="17"/>
    </row>
    <row r="414" spans="5:8" ht="15" customHeight="1">
      <c r="E414" s="18"/>
      <c r="F414" s="15"/>
      <c r="G414" s="16"/>
      <c r="H414" s="17"/>
    </row>
    <row r="415" spans="5:8" ht="15" customHeight="1">
      <c r="E415" s="18"/>
      <c r="F415" s="15"/>
      <c r="G415" s="16"/>
      <c r="H415" s="17"/>
    </row>
    <row r="416" spans="5:8" ht="15" customHeight="1">
      <c r="E416" s="18"/>
      <c r="F416" s="15"/>
      <c r="G416" s="16"/>
      <c r="H416" s="17"/>
    </row>
    <row r="417" spans="5:8" ht="15" customHeight="1">
      <c r="E417" s="18"/>
      <c r="F417" s="15"/>
      <c r="G417" s="16"/>
      <c r="H417" s="17"/>
    </row>
    <row r="418" spans="5:8" ht="15" customHeight="1">
      <c r="E418" s="18"/>
      <c r="F418" s="15"/>
      <c r="G418" s="16"/>
      <c r="H418" s="17"/>
    </row>
    <row r="419" spans="5:8" ht="15" customHeight="1">
      <c r="E419" s="18"/>
      <c r="F419" s="15"/>
      <c r="G419" s="16"/>
      <c r="H419" s="17"/>
    </row>
    <row r="420" spans="5:8" ht="15" customHeight="1">
      <c r="E420" s="18"/>
      <c r="F420" s="15"/>
      <c r="G420" s="16"/>
      <c r="H420" s="17"/>
    </row>
    <row r="421" spans="5:8" ht="15" customHeight="1">
      <c r="E421" s="18"/>
      <c r="F421" s="15"/>
      <c r="G421" s="16"/>
      <c r="H421" s="17"/>
    </row>
    <row r="422" spans="5:8" ht="15" customHeight="1">
      <c r="E422" s="18"/>
      <c r="F422" s="15"/>
      <c r="G422" s="16"/>
      <c r="H422" s="17"/>
    </row>
    <row r="423" spans="5:8" ht="15" customHeight="1">
      <c r="E423" s="18"/>
      <c r="F423" s="15"/>
      <c r="G423" s="16"/>
      <c r="H423" s="17"/>
    </row>
    <row r="424" spans="5:8" ht="15" customHeight="1">
      <c r="E424" s="18"/>
      <c r="F424" s="15"/>
      <c r="G424" s="16"/>
      <c r="H424" s="17"/>
    </row>
    <row r="425" spans="5:8" ht="15" customHeight="1">
      <c r="E425" s="18"/>
      <c r="F425" s="15"/>
      <c r="G425" s="16"/>
      <c r="H425" s="17"/>
    </row>
    <row r="426" spans="5:8" ht="15" customHeight="1">
      <c r="E426" s="18"/>
      <c r="F426" s="15"/>
      <c r="G426" s="16"/>
      <c r="H426" s="17"/>
    </row>
    <row r="427" spans="5:8" ht="15" customHeight="1">
      <c r="E427" s="18"/>
      <c r="F427" s="15"/>
      <c r="G427" s="16"/>
      <c r="H427" s="17"/>
    </row>
    <row r="428" spans="5:8" ht="15" customHeight="1">
      <c r="E428" s="18"/>
      <c r="F428" s="15"/>
      <c r="G428" s="16"/>
      <c r="H428" s="17"/>
    </row>
    <row r="429" spans="5:8" ht="15" customHeight="1">
      <c r="E429" s="18"/>
      <c r="F429" s="15"/>
      <c r="G429" s="16"/>
      <c r="H429" s="17"/>
    </row>
    <row r="430" spans="5:8" ht="15" customHeight="1">
      <c r="E430" s="18"/>
      <c r="F430" s="15"/>
      <c r="G430" s="16"/>
      <c r="H430" s="17"/>
    </row>
    <row r="431" spans="5:8" ht="15" customHeight="1">
      <c r="E431" s="18"/>
      <c r="F431" s="15"/>
      <c r="G431" s="16"/>
      <c r="H431" s="17"/>
    </row>
    <row r="432" spans="5:8" ht="15" customHeight="1">
      <c r="E432" s="18"/>
      <c r="F432" s="15"/>
      <c r="G432" s="16"/>
      <c r="H432" s="17"/>
    </row>
    <row r="433" spans="5:8" ht="15" customHeight="1">
      <c r="E433" s="18"/>
      <c r="F433" s="15"/>
      <c r="G433" s="16"/>
      <c r="H433" s="17"/>
    </row>
    <row r="434" spans="5:8" ht="15" customHeight="1">
      <c r="E434" s="18"/>
      <c r="F434" s="15"/>
      <c r="G434" s="16"/>
      <c r="H434" s="17"/>
    </row>
    <row r="435" spans="5:8" ht="15" customHeight="1">
      <c r="E435" s="18"/>
      <c r="F435" s="15"/>
      <c r="G435" s="16"/>
      <c r="H435" s="17"/>
    </row>
    <row r="436" spans="5:8" ht="15" customHeight="1">
      <c r="E436" s="18"/>
      <c r="F436" s="15"/>
      <c r="G436" s="16"/>
      <c r="H436" s="17"/>
    </row>
    <row r="437" spans="5:8" ht="15" customHeight="1">
      <c r="E437" s="18"/>
      <c r="F437" s="15"/>
      <c r="G437" s="16"/>
      <c r="H437" s="17"/>
    </row>
    <row r="438" spans="5:8" ht="15" customHeight="1">
      <c r="E438" s="18"/>
      <c r="F438" s="15"/>
      <c r="G438" s="16"/>
      <c r="H438" s="17"/>
    </row>
    <row r="439" spans="5:8" ht="15" customHeight="1">
      <c r="E439" s="18"/>
      <c r="F439" s="15"/>
      <c r="G439" s="16"/>
      <c r="H439" s="17"/>
    </row>
    <row r="440" spans="5:8" ht="15" customHeight="1">
      <c r="E440" s="18"/>
      <c r="F440" s="15"/>
      <c r="G440" s="16"/>
      <c r="H440" s="17"/>
    </row>
    <row r="441" spans="5:8" ht="15" customHeight="1">
      <c r="E441" s="18"/>
      <c r="F441" s="15"/>
      <c r="G441" s="16"/>
      <c r="H441" s="17"/>
    </row>
    <row r="442" spans="5:8" ht="15" customHeight="1">
      <c r="E442" s="18"/>
      <c r="F442" s="15"/>
      <c r="G442" s="16"/>
      <c r="H442" s="17"/>
    </row>
    <row r="443" spans="5:8" ht="15" customHeight="1">
      <c r="E443" s="18"/>
      <c r="F443" s="15"/>
      <c r="G443" s="16"/>
      <c r="H443" s="17"/>
    </row>
    <row r="444" spans="5:8" ht="15" customHeight="1">
      <c r="E444" s="18"/>
      <c r="F444" s="15"/>
      <c r="G444" s="16"/>
      <c r="H444" s="17"/>
    </row>
    <row r="445" spans="5:8" ht="15" customHeight="1">
      <c r="E445" s="18"/>
      <c r="F445" s="15"/>
      <c r="G445" s="16"/>
      <c r="H445" s="17"/>
    </row>
    <row r="446" spans="5:8" ht="15" customHeight="1">
      <c r="E446" s="18"/>
      <c r="F446" s="15"/>
      <c r="G446" s="16"/>
      <c r="H446" s="17"/>
    </row>
    <row r="447" spans="5:8" ht="15" customHeight="1">
      <c r="E447" s="18"/>
      <c r="F447" s="15"/>
      <c r="G447" s="16"/>
      <c r="H447" s="17"/>
    </row>
    <row r="448" spans="5:8" ht="15" customHeight="1">
      <c r="E448" s="18"/>
      <c r="F448" s="15"/>
      <c r="G448" s="16"/>
      <c r="H448" s="17"/>
    </row>
    <row r="449" spans="5:8" ht="15" customHeight="1">
      <c r="E449" s="18"/>
      <c r="F449" s="15"/>
      <c r="G449" s="16"/>
      <c r="H449" s="17"/>
    </row>
    <row r="450" spans="5:8" ht="15" customHeight="1">
      <c r="E450" s="18"/>
      <c r="F450" s="15"/>
      <c r="G450" s="16"/>
      <c r="H450" s="17"/>
    </row>
    <row r="451" spans="5:8" ht="15" customHeight="1">
      <c r="E451" s="18"/>
      <c r="F451" s="15"/>
      <c r="G451" s="16"/>
      <c r="H451" s="17"/>
    </row>
    <row r="452" spans="5:8" ht="15" customHeight="1">
      <c r="E452" s="18"/>
      <c r="F452" s="15"/>
      <c r="G452" s="16"/>
      <c r="H452" s="17"/>
    </row>
    <row r="453" spans="5:8" ht="15" customHeight="1">
      <c r="E453" s="18"/>
      <c r="F453" s="15"/>
      <c r="G453" s="16"/>
      <c r="H453" s="17"/>
    </row>
    <row r="454" spans="5:8" ht="15" customHeight="1">
      <c r="E454" s="18"/>
      <c r="F454" s="15"/>
      <c r="G454" s="16"/>
      <c r="H454" s="17"/>
    </row>
    <row r="455" spans="5:8" ht="15" customHeight="1">
      <c r="E455" s="18"/>
      <c r="F455" s="15"/>
      <c r="G455" s="16"/>
      <c r="H455" s="17"/>
    </row>
    <row r="456" spans="5:8" ht="15" customHeight="1">
      <c r="E456" s="18"/>
      <c r="F456" s="15"/>
      <c r="G456" s="16"/>
      <c r="H456" s="17"/>
    </row>
    <row r="457" spans="5:8" ht="15" customHeight="1">
      <c r="E457" s="18"/>
      <c r="F457" s="15"/>
      <c r="G457" s="16"/>
      <c r="H457" s="17"/>
    </row>
    <row r="458" spans="5:8" ht="15" customHeight="1">
      <c r="E458" s="18"/>
      <c r="F458" s="15"/>
      <c r="G458" s="16"/>
      <c r="H458" s="17"/>
    </row>
    <row r="459" spans="5:8" ht="15" customHeight="1">
      <c r="E459" s="18"/>
      <c r="F459" s="15"/>
      <c r="G459" s="16"/>
      <c r="H459" s="17"/>
    </row>
    <row r="460" spans="5:8" ht="15" customHeight="1">
      <c r="E460" s="18"/>
      <c r="F460" s="15"/>
      <c r="G460" s="16"/>
      <c r="H460" s="17"/>
    </row>
    <row r="461" spans="5:8" ht="15" customHeight="1">
      <c r="E461" s="18"/>
      <c r="F461" s="15"/>
      <c r="G461" s="16"/>
      <c r="H461" s="17"/>
    </row>
    <row r="462" spans="5:8" ht="15" customHeight="1">
      <c r="E462" s="18"/>
      <c r="F462" s="15"/>
      <c r="G462" s="16"/>
      <c r="H462" s="17"/>
    </row>
    <row r="463" spans="5:8" ht="15" customHeight="1">
      <c r="E463" s="18"/>
      <c r="F463" s="15"/>
      <c r="G463" s="16"/>
      <c r="H463" s="17"/>
    </row>
    <row r="464" spans="5:8" ht="15" customHeight="1">
      <c r="E464" s="18"/>
      <c r="F464" s="15"/>
      <c r="G464" s="16"/>
      <c r="H464" s="17"/>
    </row>
    <row r="465" spans="5:8" ht="15" customHeight="1">
      <c r="E465" s="18"/>
      <c r="F465" s="15"/>
      <c r="G465" s="16"/>
      <c r="H465" s="17"/>
    </row>
    <row r="466" spans="5:8" ht="15" customHeight="1">
      <c r="E466" s="18"/>
      <c r="F466" s="15"/>
      <c r="G466" s="16"/>
      <c r="H466" s="17"/>
    </row>
    <row r="467" spans="5:8" ht="15" customHeight="1">
      <c r="E467" s="18"/>
      <c r="F467" s="15"/>
      <c r="G467" s="16"/>
      <c r="H467" s="17"/>
    </row>
    <row r="468" spans="5:8" ht="15" customHeight="1">
      <c r="E468" s="18"/>
      <c r="F468" s="15"/>
      <c r="G468" s="16"/>
      <c r="H468" s="17"/>
    </row>
    <row r="469" spans="5:8" ht="15" customHeight="1">
      <c r="E469" s="18"/>
      <c r="F469" s="15"/>
      <c r="G469" s="16"/>
      <c r="H469" s="17"/>
    </row>
    <row r="470" spans="5:8" ht="15" customHeight="1">
      <c r="E470" s="18"/>
      <c r="F470" s="15"/>
      <c r="G470" s="16"/>
      <c r="H470" s="17"/>
    </row>
    <row r="471" spans="5:8" ht="15" customHeight="1">
      <c r="E471" s="18"/>
      <c r="F471" s="15"/>
      <c r="G471" s="16"/>
      <c r="H471" s="17"/>
    </row>
    <row r="472" spans="5:8" ht="15" customHeight="1">
      <c r="E472" s="18"/>
      <c r="F472" s="15"/>
      <c r="G472" s="16"/>
      <c r="H472" s="17"/>
    </row>
    <row r="473" spans="5:8" ht="15" customHeight="1">
      <c r="E473" s="18"/>
      <c r="F473" s="15"/>
      <c r="G473" s="16"/>
      <c r="H473" s="17"/>
    </row>
    <row r="474" spans="5:8" ht="15" customHeight="1">
      <c r="E474" s="18"/>
      <c r="F474" s="15"/>
      <c r="G474" s="16"/>
      <c r="H474" s="17"/>
    </row>
    <row r="475" spans="5:8" ht="15" customHeight="1">
      <c r="E475" s="18"/>
      <c r="F475" s="15"/>
      <c r="G475" s="16"/>
      <c r="H475" s="17"/>
    </row>
  </sheetData>
  <sheetProtection/>
  <mergeCells count="20">
    <mergeCell ref="B12:B13"/>
    <mergeCell ref="A72:B72"/>
    <mergeCell ref="A73:B73"/>
    <mergeCell ref="C2:G2"/>
    <mergeCell ref="A8:F8"/>
    <mergeCell ref="A9:F9"/>
    <mergeCell ref="C6:G6"/>
    <mergeCell ref="C5:G5"/>
    <mergeCell ref="C4:G4"/>
    <mergeCell ref="C3:G3"/>
    <mergeCell ref="A120:B120"/>
    <mergeCell ref="A132:B132"/>
    <mergeCell ref="F12:G12"/>
    <mergeCell ref="A10:F10"/>
    <mergeCell ref="A127:B127"/>
    <mergeCell ref="A75:B75"/>
    <mergeCell ref="A12:A13"/>
    <mergeCell ref="E12:E13"/>
    <mergeCell ref="C12:C13"/>
    <mergeCell ref="D12:D13"/>
  </mergeCells>
  <printOptions/>
  <pageMargins left="0.6299212598425197" right="0.15748031496062992" top="0.2362204724409449" bottom="0.11811023622047245" header="0.03937007874015748" footer="0.11811023622047245"/>
  <pageSetup fitToHeight="4" fitToWidth="1" horizontalDpi="600" verticalDpi="600" orientation="portrait" paperSize="9" r:id="rId1"/>
  <rowBreaks count="2" manualBreakCount="2">
    <brk id="52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2020-03-02T08:07:10Z</cp:lastPrinted>
  <dcterms:created xsi:type="dcterms:W3CDTF">2001-12-27T08:06:54Z</dcterms:created>
  <dcterms:modified xsi:type="dcterms:W3CDTF">2020-03-02T08:07:38Z</dcterms:modified>
  <cp:category/>
  <cp:version/>
  <cp:contentType/>
  <cp:contentStatus/>
</cp:coreProperties>
</file>