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20" windowHeight="11760" activeTab="0"/>
  </bookViews>
  <sheets>
    <sheet name="дод.5" sheetId="1" r:id="rId1"/>
  </sheets>
  <definedNames>
    <definedName name="_xlnm.Print_Titles" localSheetId="0">'дод.5'!$D:$E</definedName>
    <definedName name="_xlnm.Print_Area" localSheetId="0">'дод.5'!$D$1:$AI$22</definedName>
  </definedNames>
  <calcPr fullCalcOnLoad="1"/>
</workbook>
</file>

<file path=xl/sharedStrings.xml><?xml version="1.0" encoding="utf-8"?>
<sst xmlns="http://schemas.openxmlformats.org/spreadsheetml/2006/main" count="62" uniqueCount="57">
  <si>
    <t>Код</t>
  </si>
  <si>
    <t xml:space="preserve">Найменування бюджету - одержувача/надавача міжбюджетного трансферту
</t>
  </si>
  <si>
    <t>Трансферти з інших місцевих бюджетів</t>
  </si>
  <si>
    <t>Трансферти іншим бюджетам</t>
  </si>
  <si>
    <t>O2</t>
  </si>
  <si>
    <t>-</t>
  </si>
  <si>
    <t xml:space="preserve">субвенції </t>
  </si>
  <si>
    <t>усього</t>
  </si>
  <si>
    <t>О3</t>
  </si>
  <si>
    <t>загального фонду на:</t>
  </si>
  <si>
    <t>спеціального фонду на:</t>
  </si>
  <si>
    <t>О7</t>
  </si>
  <si>
    <t>Х</t>
  </si>
  <si>
    <t>УСЬОГО</t>
  </si>
  <si>
    <t>(грн)</t>
  </si>
  <si>
    <t>Менська</t>
  </si>
  <si>
    <t>Березнянська</t>
  </si>
  <si>
    <t>Бігацька</t>
  </si>
  <si>
    <t>Волосківська</t>
  </si>
  <si>
    <t>Городищенська</t>
  </si>
  <si>
    <t>Данилівська</t>
  </si>
  <si>
    <t>Покровська</t>
  </si>
  <si>
    <t>Сахнівська</t>
  </si>
  <si>
    <t>Локнистенська</t>
  </si>
  <si>
    <t>Миколаївська</t>
  </si>
  <si>
    <t>Обласний бюджет</t>
  </si>
  <si>
    <t>дотація:</t>
  </si>
  <si>
    <t xml:space="preserve">Додаток 5                                                         </t>
  </si>
  <si>
    <t>Інша субвенція</t>
  </si>
  <si>
    <t>надання державної підтримки особам з особливими освітніми потребами за рахунок відповідної субвенції з державного бюджету (41051200)</t>
  </si>
  <si>
    <t>пільгове медичне обслуговування осіб, які постраждали внаслідок Чорнобильської катастрофи (41053900)</t>
  </si>
  <si>
    <t>поховання учасників бойових дій та осіб з інвалідністю внаслідок війни (41053900)</t>
  </si>
  <si>
    <t>виконання заходів Програми передачі нетеліей багатодітним сім"ям, які проживають у сільській місцевості Чернігівської області (41053900)</t>
  </si>
  <si>
    <t xml:space="preserve"> спільне утримання Степанівського МНВК (41053900)</t>
  </si>
  <si>
    <t xml:space="preserve"> спільне утримання КЗ "Менська ЦРЛ" (41053900)</t>
  </si>
  <si>
    <t>фінансування програми підтримки розвитку первинної медичної допомоги у Менському районі (41053900)</t>
  </si>
  <si>
    <t>співфінансування по районних програмах соціального значення (41053900)</t>
  </si>
  <si>
    <t>Інша дотація</t>
  </si>
  <si>
    <t>Субвенція на соціально-економічний розвиток територій</t>
  </si>
  <si>
    <t>на забезпечення якісної, сучасної та доступної загальної середньої освіти "Нова українська школа" за рахунок відповідної субвенції з держаавного бюдету (41051400)</t>
  </si>
  <si>
    <t>виконання доручень виборців депутататами обласної ради (41053900)</t>
  </si>
  <si>
    <t>здійснення переданих видатків у сфері охорони здоров`я за рахунок коштів медичної субвенції (41051500)</t>
  </si>
  <si>
    <t>Інша дотація з місцевого бюджету (41040400)</t>
  </si>
  <si>
    <t>Інша субвенція по спеціальному фонду</t>
  </si>
  <si>
    <t>(код бюджету)</t>
  </si>
  <si>
    <t xml:space="preserve">"Про внесення змін до рішення районної ради </t>
  </si>
  <si>
    <t xml:space="preserve">                Міжбюджетні трансферти на 2020 рік  </t>
  </si>
  <si>
    <t>Інша субвенція з місцевих бюджетів  на забезпечення хворих інсуліном(410539)</t>
  </si>
  <si>
    <t>здійснення підтримки окремих закладів та заходів у системі охорони здоров'я (41055000)</t>
  </si>
  <si>
    <t>дотація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 (41040200)</t>
  </si>
  <si>
    <t>інша субвенція на:</t>
  </si>
  <si>
    <t>субвенції загального фонду</t>
  </si>
  <si>
    <t>на проведення виборів депутатів мічцевих рад та сільських, селищних, міських голів за рахунок відповідної субвенції з державного бюджету (41053000)</t>
  </si>
  <si>
    <t>спільне утримання Покровської ЗОШ (41053900)</t>
  </si>
  <si>
    <t>проведення виборів</t>
  </si>
  <si>
    <t>до рішення районної ради від                 2020 року №</t>
  </si>
  <si>
    <t>від 20.12.2019 №499 "Про районний бюджет на 2020 рік"</t>
  </si>
</sst>
</file>

<file path=xl/styles.xml><?xml version="1.0" encoding="utf-8"?>
<styleSheet xmlns="http://schemas.openxmlformats.org/spreadsheetml/2006/main">
  <numFmts count="3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2">
    <font>
      <sz val="10"/>
      <name val="Times New Roman"/>
      <family val="0"/>
    </font>
    <font>
      <sz val="14"/>
      <color indexed="8"/>
      <name val="Times New Roman"/>
      <family val="2"/>
    </font>
    <font>
      <sz val="10"/>
      <name val="Arial Cyr"/>
      <family val="0"/>
    </font>
    <font>
      <sz val="12"/>
      <name val="Times New Roman"/>
      <family val="1"/>
    </font>
    <font>
      <sz val="10"/>
      <name val="Times New Roman Cyr"/>
      <family val="1"/>
    </font>
    <font>
      <b/>
      <sz val="14"/>
      <name val="Times New Roman CYR"/>
      <family val="0"/>
    </font>
    <font>
      <sz val="12"/>
      <name val="Times New Roman CYR"/>
      <family val="0"/>
    </font>
    <font>
      <sz val="10"/>
      <name val="Arial"/>
      <family val="2"/>
    </font>
    <font>
      <sz val="11"/>
      <name val="Times New Roman Cyr"/>
      <family val="0"/>
    </font>
    <font>
      <sz val="11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Courier New"/>
      <family val="3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Helv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56"/>
      <name val="Cambria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8"/>
      <name val="Times New Roman"/>
      <family val="1"/>
    </font>
    <font>
      <sz val="11"/>
      <name val="Times New Roman CYR"/>
      <family val="0"/>
    </font>
    <font>
      <b/>
      <sz val="11"/>
      <name val="Times New Roman"/>
      <family val="1"/>
    </font>
    <font>
      <sz val="8"/>
      <color indexed="8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 style="medium"/>
      <bottom/>
    </border>
    <border>
      <left style="thin"/>
      <right>
        <color indexed="63"/>
      </right>
      <top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12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3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6" fillId="0" borderId="6" applyNumberFormat="0" applyFill="0" applyAlignment="0" applyProtection="0"/>
    <xf numFmtId="0" fontId="19" fillId="0" borderId="7" applyNumberFormat="0" applyFill="0" applyAlignment="0" applyProtection="0"/>
    <xf numFmtId="0" fontId="37" fillId="21" borderId="8" applyNumberFormat="0" applyAlignment="0" applyProtection="0"/>
    <xf numFmtId="0" fontId="20" fillId="21" borderId="8" applyNumberFormat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2" fillId="22" borderId="0" applyNumberFormat="0" applyBorder="0" applyAlignment="0" applyProtection="0"/>
    <xf numFmtId="0" fontId="35" fillId="20" borderId="1" applyNumberFormat="0" applyAlignment="0" applyProtection="0"/>
    <xf numFmtId="0" fontId="2" fillId="0" borderId="0">
      <alignment/>
      <protection/>
    </xf>
    <xf numFmtId="0" fontId="40" fillId="0" borderId="7" applyNumberFormat="0" applyFill="0" applyAlignment="0" applyProtection="0"/>
    <xf numFmtId="0" fontId="24" fillId="3" borderId="0" applyNumberFormat="0" applyBorder="0" applyAlignment="0" applyProtection="0"/>
    <xf numFmtId="0" fontId="31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13" fillId="23" borderId="9" applyNumberFormat="0" applyFont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4" fillId="20" borderId="2" applyNumberFormat="0" applyAlignment="0" applyProtection="0"/>
    <xf numFmtId="0" fontId="26" fillId="0" borderId="6" applyNumberFormat="0" applyFill="0" applyAlignment="0" applyProtection="0"/>
    <xf numFmtId="0" fontId="23" fillId="0" borderId="0">
      <alignment/>
      <protection/>
    </xf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right"/>
    </xf>
    <xf numFmtId="0" fontId="3" fillId="0" borderId="10" xfId="52" applyFont="1" applyFill="1" applyBorder="1" applyAlignment="1">
      <alignment horizontal="right"/>
      <protection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horizontal="right"/>
    </xf>
    <xf numFmtId="0" fontId="9" fillId="0" borderId="10" xfId="52" applyFont="1" applyFill="1" applyBorder="1" applyAlignment="1">
      <alignment horizontal="right"/>
      <protection/>
    </xf>
    <xf numFmtId="0" fontId="4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 wrapText="1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right"/>
    </xf>
    <xf numFmtId="0" fontId="9" fillId="0" borderId="11" xfId="52" applyFont="1" applyFill="1" applyBorder="1" applyAlignment="1">
      <alignment horizontal="right"/>
      <protection/>
    </xf>
    <xf numFmtId="0" fontId="3" fillId="0" borderId="13" xfId="52" applyFont="1" applyFill="1" applyBorder="1" applyAlignment="1">
      <alignment horizontal="center"/>
      <protection/>
    </xf>
    <xf numFmtId="0" fontId="9" fillId="0" borderId="13" xfId="52" applyFont="1" applyFill="1" applyBorder="1" applyAlignment="1">
      <alignment horizontal="center"/>
      <protection/>
    </xf>
    <xf numFmtId="0" fontId="9" fillId="0" borderId="14" xfId="52" applyFont="1" applyFill="1" applyBorder="1" applyAlignment="1">
      <alignment horizont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3" fillId="0" borderId="15" xfId="0" applyFont="1" applyBorder="1" applyAlignment="1">
      <alignment/>
    </xf>
    <xf numFmtId="0" fontId="10" fillId="0" borderId="15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3" fillId="0" borderId="20" xfId="0" applyFont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vertical="center" wrapText="1"/>
    </xf>
    <xf numFmtId="0" fontId="44" fillId="0" borderId="23" xfId="0" applyFont="1" applyFill="1" applyBorder="1" applyAlignment="1">
      <alignment vertical="center"/>
    </xf>
    <xf numFmtId="0" fontId="44" fillId="0" borderId="24" xfId="0" applyFont="1" applyFill="1" applyBorder="1" applyAlignment="1">
      <alignment vertical="center"/>
    </xf>
    <xf numFmtId="0" fontId="44" fillId="0" borderId="25" xfId="0" applyFont="1" applyFill="1" applyBorder="1" applyAlignment="1">
      <alignment vertical="center"/>
    </xf>
    <xf numFmtId="0" fontId="10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Alignment="1">
      <alignment/>
    </xf>
    <xf numFmtId="3" fontId="43" fillId="0" borderId="26" xfId="0" applyNumberFormat="1" applyFont="1" applyFill="1" applyBorder="1" applyAlignment="1">
      <alignment horizontal="center" vertical="center" wrapText="1"/>
    </xf>
    <xf numFmtId="3" fontId="43" fillId="0" borderId="20" xfId="0" applyNumberFormat="1" applyFont="1" applyFill="1" applyBorder="1" applyAlignment="1">
      <alignment horizontal="center" vertical="center" wrapText="1"/>
    </xf>
    <xf numFmtId="3" fontId="43" fillId="0" borderId="27" xfId="0" applyNumberFormat="1" applyFont="1" applyFill="1" applyBorder="1" applyAlignment="1">
      <alignment horizontal="center" vertical="center" wrapText="1"/>
    </xf>
    <xf numFmtId="3" fontId="43" fillId="0" borderId="28" xfId="0" applyNumberFormat="1" applyFont="1" applyFill="1" applyBorder="1" applyAlignment="1">
      <alignment horizontal="center" vertical="center" wrapText="1"/>
    </xf>
    <xf numFmtId="3" fontId="43" fillId="0" borderId="15" xfId="0" applyNumberFormat="1" applyFont="1" applyFill="1" applyBorder="1" applyAlignment="1">
      <alignment horizontal="center" vertical="center" wrapText="1"/>
    </xf>
    <xf numFmtId="3" fontId="43" fillId="0" borderId="10" xfId="0" applyNumberFormat="1" applyFont="1" applyFill="1" applyBorder="1" applyAlignment="1">
      <alignment horizontal="center" vertical="center" wrapText="1"/>
    </xf>
    <xf numFmtId="3" fontId="43" fillId="0" borderId="29" xfId="0" applyNumberFormat="1" applyFont="1" applyFill="1" applyBorder="1" applyAlignment="1">
      <alignment horizontal="center" vertical="center" wrapText="1"/>
    </xf>
    <xf numFmtId="3" fontId="43" fillId="0" borderId="30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6" xfId="0" applyNumberFormat="1" applyFont="1" applyFill="1" applyBorder="1" applyAlignment="1">
      <alignment horizontal="center" vertical="center" wrapText="1"/>
    </xf>
    <xf numFmtId="3" fontId="9" fillId="0" borderId="31" xfId="0" applyNumberFormat="1" applyFont="1" applyFill="1" applyBorder="1" applyAlignment="1">
      <alignment horizontal="center" vertical="center" wrapText="1"/>
    </xf>
    <xf numFmtId="3" fontId="43" fillId="0" borderId="32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/>
    </xf>
    <xf numFmtId="1" fontId="0" fillId="0" borderId="33" xfId="0" applyNumberFormat="1" applyFont="1" applyFill="1" applyBorder="1" applyAlignment="1" quotePrefix="1">
      <alignment horizontal="center"/>
    </xf>
    <xf numFmtId="0" fontId="9" fillId="0" borderId="34" xfId="0" applyFont="1" applyFill="1" applyBorder="1" applyAlignment="1">
      <alignment vertical="center" wrapText="1"/>
    </xf>
    <xf numFmtId="0" fontId="9" fillId="0" borderId="35" xfId="0" applyFont="1" applyFill="1" applyBorder="1" applyAlignment="1">
      <alignment vertical="center" wrapText="1"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/>
    </xf>
    <xf numFmtId="0" fontId="10" fillId="0" borderId="3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43" fillId="0" borderId="3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 horizontal="right" vertical="center" wrapText="1"/>
      <protection/>
    </xf>
    <xf numFmtId="0" fontId="10" fillId="0" borderId="0" xfId="0" applyFont="1" applyFill="1" applyAlignment="1">
      <alignment horizontal="right"/>
    </xf>
    <xf numFmtId="0" fontId="43" fillId="0" borderId="40" xfId="0" applyFont="1" applyFill="1" applyBorder="1" applyAlignment="1">
      <alignment horizontal="center" vertical="center" wrapText="1"/>
    </xf>
    <xf numFmtId="0" fontId="43" fillId="0" borderId="41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43" fillId="0" borderId="43" xfId="0" applyFont="1" applyFill="1" applyBorder="1" applyAlignment="1">
      <alignment horizontal="center" vertical="center" wrapText="1"/>
    </xf>
    <xf numFmtId="0" fontId="43" fillId="0" borderId="44" xfId="0" applyFont="1" applyFill="1" applyBorder="1" applyAlignment="1">
      <alignment horizontal="center" vertical="center" wrapText="1"/>
    </xf>
    <xf numFmtId="0" fontId="43" fillId="0" borderId="45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vertical="center" wrapText="1"/>
    </xf>
    <xf numFmtId="0" fontId="9" fillId="0" borderId="48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52" xfId="0" applyFont="1" applyFill="1" applyBorder="1" applyAlignment="1">
      <alignment horizontal="center" vertical="center" wrapText="1"/>
    </xf>
  </cellXfs>
  <cellStyles count="10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Normal_Доходи" xfId="52"/>
    <cellStyle name="Акцент1" xfId="53"/>
    <cellStyle name="Акцент2" xfId="54"/>
    <cellStyle name="Акцент3" xfId="55"/>
    <cellStyle name="Акцент4" xfId="56"/>
    <cellStyle name="Акцент5" xfId="57"/>
    <cellStyle name="Акцент6" xfId="58"/>
    <cellStyle name="Акцентування1" xfId="59"/>
    <cellStyle name="Акцентування2" xfId="60"/>
    <cellStyle name="Акцентування3" xfId="61"/>
    <cellStyle name="Акцентування4" xfId="62"/>
    <cellStyle name="Акцентування5" xfId="63"/>
    <cellStyle name="Акцентування6" xfId="64"/>
    <cellStyle name="Ввід" xfId="65"/>
    <cellStyle name="Ввод " xfId="66"/>
    <cellStyle name="Вывод" xfId="67"/>
    <cellStyle name="Вычисление" xfId="68"/>
    <cellStyle name="Гарний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'язана клітинка" xfId="95"/>
    <cellStyle name="Итог" xfId="96"/>
    <cellStyle name="Контрольна клітинка" xfId="97"/>
    <cellStyle name="Контрольная ячейка" xfId="98"/>
    <cellStyle name="Назва" xfId="99"/>
    <cellStyle name="Название" xfId="100"/>
    <cellStyle name="Нейтральний" xfId="101"/>
    <cellStyle name="Нейтральный" xfId="102"/>
    <cellStyle name="Обчислення" xfId="103"/>
    <cellStyle name="Обычный 2" xfId="104"/>
    <cellStyle name="Підсумок" xfId="105"/>
    <cellStyle name="Плохой" xfId="106"/>
    <cellStyle name="Поганий" xfId="107"/>
    <cellStyle name="Пояснение" xfId="108"/>
    <cellStyle name="Примечание" xfId="109"/>
    <cellStyle name="Примітка" xfId="110"/>
    <cellStyle name="Percent" xfId="111"/>
    <cellStyle name="Результат" xfId="112"/>
    <cellStyle name="Связанная ячейка" xfId="113"/>
    <cellStyle name="Стиль 1" xfId="114"/>
    <cellStyle name="Текст попередження" xfId="115"/>
    <cellStyle name="Текст пояснення" xfId="116"/>
    <cellStyle name="Текст предупреждения" xfId="117"/>
    <cellStyle name="Comma" xfId="118"/>
    <cellStyle name="Comma [0]" xfId="119"/>
    <cellStyle name="Хороший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W52"/>
  <sheetViews>
    <sheetView showZeros="0" tabSelected="1" zoomScale="75" zoomScaleNormal="75" zoomScaleSheetLayoutView="50" zoomScalePageLayoutView="0" workbookViewId="0" topLeftCell="D1">
      <pane xSplit="2820" topLeftCell="D1" activePane="topRight" state="split"/>
      <selection pane="topLeft" activeCell="D23" sqref="A23:IV26"/>
      <selection pane="topRight" activeCell="AJ5" sqref="AJ5"/>
    </sheetView>
  </sheetViews>
  <sheetFormatPr defaultColWidth="9.16015625" defaultRowHeight="12.75"/>
  <cols>
    <col min="1" max="1" width="0.328125" style="1" hidden="1" customWidth="1"/>
    <col min="2" max="2" width="4.33203125" style="1" hidden="1" customWidth="1"/>
    <col min="3" max="3" width="1.171875" style="1" hidden="1" customWidth="1"/>
    <col min="4" max="4" width="16" style="1" customWidth="1"/>
    <col min="5" max="5" width="21.33203125" style="1" customWidth="1"/>
    <col min="6" max="6" width="16.16015625" style="1" customWidth="1"/>
    <col min="7" max="7" width="17" style="1" hidden="1" customWidth="1"/>
    <col min="8" max="8" width="10" style="1" hidden="1" customWidth="1"/>
    <col min="9" max="9" width="12" style="1" customWidth="1"/>
    <col min="10" max="10" width="13.5" style="1" customWidth="1"/>
    <col min="11" max="12" width="17.66015625" style="1" customWidth="1"/>
    <col min="13" max="13" width="12.66015625" style="1" customWidth="1"/>
    <col min="14" max="14" width="12.5" style="1" customWidth="1"/>
    <col min="15" max="15" width="12" style="1" customWidth="1"/>
    <col min="16" max="16" width="12.5" style="1" customWidth="1"/>
    <col min="17" max="17" width="13.33203125" style="1" customWidth="1"/>
    <col min="18" max="18" width="15.83203125" style="1" hidden="1" customWidth="1"/>
    <col min="19" max="19" width="16.16015625" style="1" customWidth="1"/>
    <col min="20" max="20" width="14.16015625" style="1" customWidth="1"/>
    <col min="21" max="21" width="16.66015625" style="1" customWidth="1"/>
    <col min="22" max="22" width="14" style="1" customWidth="1"/>
    <col min="23" max="23" width="4" style="1" hidden="1" customWidth="1"/>
    <col min="24" max="24" width="11.16015625" style="1" customWidth="1"/>
    <col min="25" max="25" width="10" style="1" customWidth="1"/>
    <col min="26" max="26" width="13.16015625" style="1" customWidth="1"/>
    <col min="27" max="27" width="8.33203125" style="1" customWidth="1"/>
    <col min="28" max="28" width="14" style="1" customWidth="1"/>
    <col min="29" max="30" width="11.5" style="1" customWidth="1"/>
    <col min="31" max="31" width="16.66015625" style="1" customWidth="1"/>
    <col min="32" max="32" width="15.83203125" style="1" hidden="1" customWidth="1"/>
    <col min="33" max="33" width="21.16015625" style="1" hidden="1" customWidth="1"/>
    <col min="34" max="34" width="11.5" style="1" hidden="1" customWidth="1"/>
    <col min="35" max="35" width="15" style="1" customWidth="1"/>
    <col min="36" max="36" width="23.33203125" style="1" customWidth="1"/>
    <col min="37" max="37" width="18.66015625" style="1" customWidth="1"/>
    <col min="38" max="38" width="18.33203125" style="1" customWidth="1"/>
    <col min="39" max="39" width="21.33203125" style="1" customWidth="1"/>
    <col min="40" max="40" width="24.5" style="1" customWidth="1"/>
    <col min="41" max="41" width="21.33203125" style="1" customWidth="1"/>
    <col min="42" max="42" width="19.16015625" style="1" customWidth="1"/>
    <col min="43" max="43" width="19.33203125" style="1" customWidth="1"/>
    <col min="44" max="44" width="21.66015625" style="1" customWidth="1"/>
    <col min="45" max="45" width="19.33203125" style="1" customWidth="1"/>
    <col min="46" max="46" width="26.16015625" style="1" customWidth="1"/>
    <col min="47" max="47" width="37.33203125" style="1" customWidth="1"/>
    <col min="48" max="48" width="17.16015625" style="1" customWidth="1"/>
    <col min="49" max="49" width="20.16015625" style="1" customWidth="1"/>
    <col min="50" max="16384" width="9.16015625" style="1" customWidth="1"/>
  </cols>
  <sheetData>
    <row r="1" spans="4:35" s="8" customFormat="1" ht="18.75" customHeight="1">
      <c r="D1" s="25"/>
      <c r="E1" s="26"/>
      <c r="F1" s="27"/>
      <c r="G1" s="27"/>
      <c r="H1" s="27"/>
      <c r="P1" s="27"/>
      <c r="Q1" s="27"/>
      <c r="R1" s="27"/>
      <c r="S1" s="27"/>
      <c r="T1" s="27"/>
      <c r="U1" s="27"/>
      <c r="V1" s="47"/>
      <c r="W1" s="47"/>
      <c r="X1" s="47"/>
      <c r="Y1" s="79" t="s">
        <v>27</v>
      </c>
      <c r="Z1" s="79"/>
      <c r="AA1" s="79"/>
      <c r="AB1" s="79"/>
      <c r="AC1" s="79"/>
      <c r="AD1" s="79"/>
      <c r="AE1" s="79"/>
      <c r="AF1" s="79"/>
      <c r="AG1" s="79"/>
      <c r="AH1" s="79"/>
      <c r="AI1" s="79"/>
    </row>
    <row r="2" spans="4:35" s="8" customFormat="1" ht="18.75">
      <c r="D2" s="25"/>
      <c r="E2" s="26"/>
      <c r="F2" s="27"/>
      <c r="G2" s="27"/>
      <c r="H2" s="27"/>
      <c r="P2" s="27"/>
      <c r="Q2" s="27"/>
      <c r="R2" s="27"/>
      <c r="S2" s="27"/>
      <c r="T2" s="27"/>
      <c r="U2" s="27"/>
      <c r="V2" s="48"/>
      <c r="W2" s="48"/>
      <c r="X2" s="48"/>
      <c r="Y2" s="80" t="s">
        <v>55</v>
      </c>
      <c r="Z2" s="80"/>
      <c r="AA2" s="80"/>
      <c r="AB2" s="80"/>
      <c r="AC2" s="80"/>
      <c r="AD2" s="80"/>
      <c r="AE2" s="80"/>
      <c r="AF2" s="80"/>
      <c r="AG2" s="80"/>
      <c r="AH2" s="80"/>
      <c r="AI2" s="80"/>
    </row>
    <row r="3" spans="4:35" ht="17.25" customHeight="1">
      <c r="D3" s="2"/>
      <c r="E3" s="3"/>
      <c r="F3" s="4"/>
      <c r="G3" s="4"/>
      <c r="H3" s="4"/>
      <c r="P3" s="4"/>
      <c r="Q3" s="4"/>
      <c r="R3" s="4"/>
      <c r="S3" s="4"/>
      <c r="T3" s="4"/>
      <c r="U3" s="4"/>
      <c r="V3" s="48"/>
      <c r="W3" s="48"/>
      <c r="X3" s="48"/>
      <c r="Y3" s="80" t="s">
        <v>45</v>
      </c>
      <c r="Z3" s="80"/>
      <c r="AA3" s="80"/>
      <c r="AB3" s="80"/>
      <c r="AC3" s="80"/>
      <c r="AD3" s="80"/>
      <c r="AE3" s="80"/>
      <c r="AF3" s="80"/>
      <c r="AG3" s="80"/>
      <c r="AH3" s="80"/>
      <c r="AI3" s="80"/>
    </row>
    <row r="4" spans="4:35" ht="17.25" customHeight="1">
      <c r="D4" s="63">
        <v>253112000000</v>
      </c>
      <c r="E4" s="3"/>
      <c r="F4" s="4"/>
      <c r="G4" s="4"/>
      <c r="H4" s="4"/>
      <c r="P4" s="4"/>
      <c r="Q4" s="4"/>
      <c r="R4" s="4"/>
      <c r="S4" s="4"/>
      <c r="T4" s="4"/>
      <c r="U4" s="4"/>
      <c r="V4" s="48"/>
      <c r="W4" s="48"/>
      <c r="X4" s="48"/>
      <c r="Y4" s="80" t="s">
        <v>56</v>
      </c>
      <c r="Z4" s="80"/>
      <c r="AA4" s="80"/>
      <c r="AB4" s="80"/>
      <c r="AC4" s="80"/>
      <c r="AD4" s="80"/>
      <c r="AE4" s="80"/>
      <c r="AF4" s="80"/>
      <c r="AG4" s="80"/>
      <c r="AH4" s="80"/>
      <c r="AI4" s="80"/>
    </row>
    <row r="5" spans="1:35" ht="18" customHeight="1" thickBot="1">
      <c r="A5" s="5"/>
      <c r="B5" s="5"/>
      <c r="C5" s="5"/>
      <c r="D5" s="62" t="s">
        <v>44</v>
      </c>
      <c r="E5" s="43"/>
      <c r="F5" s="71" t="s">
        <v>46</v>
      </c>
      <c r="G5" s="71"/>
      <c r="H5" s="71"/>
      <c r="I5" s="71"/>
      <c r="J5" s="71"/>
      <c r="K5" s="71"/>
      <c r="L5" s="71"/>
      <c r="M5" s="71"/>
      <c r="N5" s="71"/>
      <c r="O5" s="71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69" t="s">
        <v>14</v>
      </c>
    </row>
    <row r="6" spans="1:35" ht="18" customHeight="1" thickBot="1">
      <c r="A6" s="5"/>
      <c r="B6" s="5"/>
      <c r="C6" s="5"/>
      <c r="D6" s="81" t="s">
        <v>0</v>
      </c>
      <c r="E6" s="86" t="s">
        <v>1</v>
      </c>
      <c r="F6" s="44" t="s">
        <v>2</v>
      </c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6"/>
      <c r="AB6" s="72" t="s">
        <v>3</v>
      </c>
      <c r="AC6" s="73"/>
      <c r="AD6" s="73"/>
      <c r="AE6" s="74"/>
      <c r="AF6" s="74"/>
      <c r="AG6" s="74"/>
      <c r="AH6" s="74"/>
      <c r="AI6" s="75"/>
    </row>
    <row r="7" spans="1:35" s="8" customFormat="1" ht="21" customHeight="1">
      <c r="A7" s="6" t="s">
        <v>4</v>
      </c>
      <c r="B7" s="7" t="s">
        <v>5</v>
      </c>
      <c r="C7" s="22">
        <v>0</v>
      </c>
      <c r="D7" s="82"/>
      <c r="E7" s="87"/>
      <c r="F7" s="91" t="s">
        <v>49</v>
      </c>
      <c r="G7" s="64"/>
      <c r="H7" s="94" t="s">
        <v>42</v>
      </c>
      <c r="I7" s="76" t="s">
        <v>51</v>
      </c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8"/>
      <c r="Z7" s="84" t="s">
        <v>7</v>
      </c>
      <c r="AA7" s="103" t="s">
        <v>43</v>
      </c>
      <c r="AB7" s="41" t="s">
        <v>26</v>
      </c>
      <c r="AC7" s="98" t="s">
        <v>6</v>
      </c>
      <c r="AD7" s="99"/>
      <c r="AE7" s="99"/>
      <c r="AF7" s="99"/>
      <c r="AG7" s="99"/>
      <c r="AH7" s="100"/>
      <c r="AI7" s="85" t="s">
        <v>7</v>
      </c>
    </row>
    <row r="8" spans="1:35" s="8" customFormat="1" ht="30" customHeight="1">
      <c r="A8" s="6" t="s">
        <v>8</v>
      </c>
      <c r="B8" s="7" t="s">
        <v>5</v>
      </c>
      <c r="C8" s="22">
        <v>0</v>
      </c>
      <c r="D8" s="82"/>
      <c r="E8" s="87"/>
      <c r="F8" s="92"/>
      <c r="G8" s="65"/>
      <c r="H8" s="95"/>
      <c r="I8" s="97" t="s">
        <v>29</v>
      </c>
      <c r="J8" s="97" t="s">
        <v>39</v>
      </c>
      <c r="K8" s="97" t="s">
        <v>41</v>
      </c>
      <c r="L8" s="101" t="s">
        <v>52</v>
      </c>
      <c r="M8" s="98" t="s">
        <v>50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100"/>
      <c r="Y8" s="89" t="s">
        <v>48</v>
      </c>
      <c r="Z8" s="85"/>
      <c r="AA8" s="104"/>
      <c r="AB8" s="41" t="s">
        <v>9</v>
      </c>
      <c r="AC8" s="98" t="s">
        <v>9</v>
      </c>
      <c r="AD8" s="99"/>
      <c r="AE8" s="99"/>
      <c r="AF8" s="100"/>
      <c r="AG8" s="97" t="s">
        <v>10</v>
      </c>
      <c r="AH8" s="97"/>
      <c r="AI8" s="85"/>
    </row>
    <row r="9" spans="1:35" s="8" customFormat="1" ht="294.75" customHeight="1">
      <c r="A9" s="6"/>
      <c r="B9" s="7"/>
      <c r="C9" s="22"/>
      <c r="D9" s="83"/>
      <c r="E9" s="88"/>
      <c r="F9" s="93"/>
      <c r="G9" s="33"/>
      <c r="H9" s="96"/>
      <c r="I9" s="97"/>
      <c r="J9" s="97"/>
      <c r="K9" s="97"/>
      <c r="L9" s="102"/>
      <c r="M9" s="33" t="s">
        <v>30</v>
      </c>
      <c r="N9" s="33" t="s">
        <v>31</v>
      </c>
      <c r="O9" s="33" t="s">
        <v>32</v>
      </c>
      <c r="P9" s="33" t="s">
        <v>40</v>
      </c>
      <c r="Q9" s="33" t="s">
        <v>47</v>
      </c>
      <c r="R9" s="33"/>
      <c r="S9" s="33" t="s">
        <v>34</v>
      </c>
      <c r="T9" s="33" t="s">
        <v>35</v>
      </c>
      <c r="U9" s="33" t="s">
        <v>33</v>
      </c>
      <c r="V9" s="33" t="s">
        <v>36</v>
      </c>
      <c r="W9" s="42"/>
      <c r="X9" s="33" t="s">
        <v>53</v>
      </c>
      <c r="Y9" s="90"/>
      <c r="Z9" s="85"/>
      <c r="AA9" s="104"/>
      <c r="AB9" s="41" t="s">
        <v>37</v>
      </c>
      <c r="AC9" s="42" t="s">
        <v>38</v>
      </c>
      <c r="AD9" s="42" t="s">
        <v>54</v>
      </c>
      <c r="AE9" s="33" t="s">
        <v>28</v>
      </c>
      <c r="AF9" s="33"/>
      <c r="AG9" s="33"/>
      <c r="AH9" s="33"/>
      <c r="AI9" s="85"/>
    </row>
    <row r="10" spans="1:35" s="8" customFormat="1" ht="16.5" thickBot="1">
      <c r="A10" s="6"/>
      <c r="B10" s="7"/>
      <c r="C10" s="22"/>
      <c r="D10" s="34">
        <v>1</v>
      </c>
      <c r="E10" s="36">
        <v>2</v>
      </c>
      <c r="F10" s="34">
        <v>3</v>
      </c>
      <c r="G10" s="35">
        <v>4</v>
      </c>
      <c r="H10" s="35">
        <v>4</v>
      </c>
      <c r="I10" s="35">
        <v>11</v>
      </c>
      <c r="J10" s="35">
        <v>12</v>
      </c>
      <c r="K10" s="35">
        <v>13</v>
      </c>
      <c r="L10" s="35">
        <v>14</v>
      </c>
      <c r="M10" s="35">
        <v>15</v>
      </c>
      <c r="N10" s="35">
        <v>16</v>
      </c>
      <c r="O10" s="35">
        <v>17</v>
      </c>
      <c r="P10" s="35">
        <v>18</v>
      </c>
      <c r="Q10" s="35">
        <v>19</v>
      </c>
      <c r="R10" s="35"/>
      <c r="S10" s="35">
        <v>20</v>
      </c>
      <c r="T10" s="35">
        <v>21</v>
      </c>
      <c r="U10" s="35">
        <v>22</v>
      </c>
      <c r="V10" s="35">
        <v>23</v>
      </c>
      <c r="W10" s="35">
        <v>7</v>
      </c>
      <c r="X10" s="35">
        <v>24</v>
      </c>
      <c r="Y10" s="36">
        <v>25</v>
      </c>
      <c r="Z10" s="37">
        <v>26</v>
      </c>
      <c r="AA10" s="40">
        <v>27</v>
      </c>
      <c r="AB10" s="34">
        <v>28</v>
      </c>
      <c r="AC10" s="38">
        <v>29</v>
      </c>
      <c r="AD10" s="38">
        <v>30</v>
      </c>
      <c r="AE10" s="35">
        <v>31</v>
      </c>
      <c r="AF10" s="35">
        <v>13</v>
      </c>
      <c r="AG10" s="35">
        <v>14</v>
      </c>
      <c r="AH10" s="35">
        <v>15</v>
      </c>
      <c r="AI10" s="37">
        <v>32</v>
      </c>
    </row>
    <row r="11" spans="1:35" s="8" customFormat="1" ht="15.75">
      <c r="A11" s="6"/>
      <c r="B11" s="7"/>
      <c r="C11" s="22"/>
      <c r="D11" s="39">
        <v>25311301000</v>
      </c>
      <c r="E11" s="66" t="s">
        <v>15</v>
      </c>
      <c r="F11" s="50"/>
      <c r="G11" s="51"/>
      <c r="H11" s="51"/>
      <c r="I11" s="51"/>
      <c r="J11" s="51"/>
      <c r="K11" s="51">
        <v>4634500</v>
      </c>
      <c r="L11" s="51"/>
      <c r="M11" s="51"/>
      <c r="N11" s="51"/>
      <c r="O11" s="51"/>
      <c r="P11" s="51"/>
      <c r="Q11" s="51">
        <v>240000</v>
      </c>
      <c r="R11" s="51"/>
      <c r="S11" s="51">
        <f>2500000+400000+120000+45000</f>
        <v>3065000</v>
      </c>
      <c r="T11" s="51">
        <f>201000+10000+100000</f>
        <v>311000</v>
      </c>
      <c r="U11" s="51">
        <v>2820000</v>
      </c>
      <c r="V11" s="51">
        <v>589000</v>
      </c>
      <c r="W11" s="51"/>
      <c r="X11" s="51"/>
      <c r="Y11" s="51"/>
      <c r="Z11" s="52">
        <f>F11+H11+I11+J11+K11+M11+N11+O11+P11+Q11+R11+S11+T11+U11+V11+Y11+L11+X11</f>
        <v>11659500</v>
      </c>
      <c r="AA11" s="49"/>
      <c r="AB11" s="50"/>
      <c r="AC11" s="51"/>
      <c r="AD11" s="51"/>
      <c r="AE11" s="51">
        <f>204600+10000+2500+15400</f>
        <v>232500</v>
      </c>
      <c r="AF11" s="51">
        <f>SUM(AF10)</f>
        <v>13</v>
      </c>
      <c r="AG11" s="51">
        <f>SUM(AG10)</f>
        <v>14</v>
      </c>
      <c r="AH11" s="51"/>
      <c r="AI11" s="52">
        <f>AB11+AC11+AE11+AD11</f>
        <v>232500</v>
      </c>
    </row>
    <row r="12" spans="1:35" s="8" customFormat="1" ht="15.75">
      <c r="A12" s="6"/>
      <c r="B12" s="7"/>
      <c r="C12" s="22"/>
      <c r="D12" s="28">
        <v>25311401000</v>
      </c>
      <c r="E12" s="67" t="s">
        <v>16</v>
      </c>
      <c r="F12" s="53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5">
        <f aca="true" t="shared" si="0" ref="Z12:Z22">F12+H12+I12+J12+K12+M12+N12+O12+P12+Q12+R12+S12+T12+U12+V12+Y12+L12+X12</f>
        <v>0</v>
      </c>
      <c r="AA12" s="56"/>
      <c r="AB12" s="53">
        <v>2000</v>
      </c>
      <c r="AC12" s="54">
        <v>260000</v>
      </c>
      <c r="AD12" s="54">
        <f>566500+28400</f>
        <v>594900</v>
      </c>
      <c r="AE12" s="54">
        <f>40000+47500+30000+20000</f>
        <v>137500</v>
      </c>
      <c r="AF12" s="54"/>
      <c r="AG12" s="54"/>
      <c r="AH12" s="54"/>
      <c r="AI12" s="55">
        <f aca="true" t="shared" si="1" ref="AI12:AI22">AB12+AC12+AE12+AD12</f>
        <v>994400</v>
      </c>
    </row>
    <row r="13" spans="1:35" ht="15.75">
      <c r="A13" s="9" t="s">
        <v>11</v>
      </c>
      <c r="B13" s="10" t="s">
        <v>5</v>
      </c>
      <c r="C13" s="23">
        <v>0</v>
      </c>
      <c r="D13" s="28">
        <v>25311502000</v>
      </c>
      <c r="E13" s="67" t="s">
        <v>17</v>
      </c>
      <c r="F13" s="57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5">
        <f t="shared" si="0"/>
        <v>0</v>
      </c>
      <c r="AA13" s="56"/>
      <c r="AB13" s="57">
        <v>1000</v>
      </c>
      <c r="AC13" s="58"/>
      <c r="AD13" s="58"/>
      <c r="AE13" s="58"/>
      <c r="AF13" s="58"/>
      <c r="AG13" s="58"/>
      <c r="AH13" s="58"/>
      <c r="AI13" s="55">
        <f t="shared" si="1"/>
        <v>1000</v>
      </c>
    </row>
    <row r="14" spans="1:35" ht="15.75">
      <c r="A14" s="20"/>
      <c r="B14" s="21"/>
      <c r="C14" s="24"/>
      <c r="D14" s="28">
        <v>25311505000</v>
      </c>
      <c r="E14" s="67" t="s">
        <v>18</v>
      </c>
      <c r="F14" s="57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5">
        <f t="shared" si="0"/>
        <v>0</v>
      </c>
      <c r="AA14" s="56"/>
      <c r="AB14" s="57">
        <v>2000</v>
      </c>
      <c r="AC14" s="58"/>
      <c r="AD14" s="58"/>
      <c r="AE14" s="58">
        <v>2500</v>
      </c>
      <c r="AF14" s="58"/>
      <c r="AG14" s="58"/>
      <c r="AH14" s="58"/>
      <c r="AI14" s="55">
        <f t="shared" si="1"/>
        <v>4500</v>
      </c>
    </row>
    <row r="15" spans="1:35" ht="15.75">
      <c r="A15" s="20"/>
      <c r="B15" s="21"/>
      <c r="C15" s="24"/>
      <c r="D15" s="28">
        <v>25311506000</v>
      </c>
      <c r="E15" s="67" t="s">
        <v>19</v>
      </c>
      <c r="F15" s="57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5">
        <f t="shared" si="0"/>
        <v>0</v>
      </c>
      <c r="AA15" s="56"/>
      <c r="AB15" s="57">
        <v>2000</v>
      </c>
      <c r="AC15" s="58"/>
      <c r="AD15" s="58"/>
      <c r="AE15" s="58">
        <v>5000</v>
      </c>
      <c r="AF15" s="58"/>
      <c r="AG15" s="58"/>
      <c r="AH15" s="58"/>
      <c r="AI15" s="55">
        <f t="shared" si="1"/>
        <v>7000</v>
      </c>
    </row>
    <row r="16" spans="1:35" ht="15.75">
      <c r="A16" s="20"/>
      <c r="B16" s="21"/>
      <c r="C16" s="24"/>
      <c r="D16" s="28">
        <v>25311507000</v>
      </c>
      <c r="E16" s="67" t="s">
        <v>20</v>
      </c>
      <c r="F16" s="57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5">
        <f t="shared" si="0"/>
        <v>0</v>
      </c>
      <c r="AA16" s="56"/>
      <c r="AB16" s="57">
        <v>1000</v>
      </c>
      <c r="AC16" s="58"/>
      <c r="AD16" s="58"/>
      <c r="AE16" s="58"/>
      <c r="AF16" s="58"/>
      <c r="AG16" s="58"/>
      <c r="AH16" s="58"/>
      <c r="AI16" s="55">
        <f t="shared" si="1"/>
        <v>1000</v>
      </c>
    </row>
    <row r="17" spans="1:35" ht="15.75">
      <c r="A17" s="20"/>
      <c r="B17" s="21"/>
      <c r="C17" s="24"/>
      <c r="D17" s="28">
        <v>25311509000</v>
      </c>
      <c r="E17" s="67" t="s">
        <v>21</v>
      </c>
      <c r="F17" s="57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>
        <v>200000</v>
      </c>
      <c r="Y17" s="58"/>
      <c r="Z17" s="55">
        <f t="shared" si="0"/>
        <v>200000</v>
      </c>
      <c r="AA17" s="56"/>
      <c r="AB17" s="57">
        <v>2000</v>
      </c>
      <c r="AC17" s="58"/>
      <c r="AD17" s="58"/>
      <c r="AE17" s="58"/>
      <c r="AF17" s="58"/>
      <c r="AG17" s="58"/>
      <c r="AH17" s="58"/>
      <c r="AI17" s="55">
        <f t="shared" si="1"/>
        <v>2000</v>
      </c>
    </row>
    <row r="18" spans="1:35" ht="15.75">
      <c r="A18" s="20"/>
      <c r="B18" s="21"/>
      <c r="C18" s="24"/>
      <c r="D18" s="28">
        <v>25311512000</v>
      </c>
      <c r="E18" s="67" t="s">
        <v>22</v>
      </c>
      <c r="F18" s="57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5">
        <f t="shared" si="0"/>
        <v>0</v>
      </c>
      <c r="AA18" s="56"/>
      <c r="AB18" s="57">
        <v>1000</v>
      </c>
      <c r="AC18" s="58"/>
      <c r="AD18" s="58"/>
      <c r="AE18" s="58"/>
      <c r="AF18" s="58"/>
      <c r="AG18" s="58"/>
      <c r="AH18" s="58"/>
      <c r="AI18" s="55">
        <f t="shared" si="1"/>
        <v>1000</v>
      </c>
    </row>
    <row r="19" spans="1:35" ht="15.75">
      <c r="A19" s="20"/>
      <c r="B19" s="21"/>
      <c r="C19" s="24"/>
      <c r="D19" s="28">
        <v>25311514000</v>
      </c>
      <c r="E19" s="67" t="s">
        <v>23</v>
      </c>
      <c r="F19" s="57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5">
        <f t="shared" si="0"/>
        <v>0</v>
      </c>
      <c r="AA19" s="56"/>
      <c r="AB19" s="57">
        <v>2000</v>
      </c>
      <c r="AC19" s="58"/>
      <c r="AD19" s="58"/>
      <c r="AE19" s="58">
        <v>5000</v>
      </c>
      <c r="AF19" s="58"/>
      <c r="AG19" s="58"/>
      <c r="AH19" s="58"/>
      <c r="AI19" s="55">
        <f t="shared" si="1"/>
        <v>7000</v>
      </c>
    </row>
    <row r="20" spans="1:35" ht="15.75">
      <c r="A20" s="20"/>
      <c r="B20" s="21"/>
      <c r="C20" s="24"/>
      <c r="D20" s="28">
        <v>25311515000</v>
      </c>
      <c r="E20" s="67" t="s">
        <v>24</v>
      </c>
      <c r="F20" s="57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5">
        <f t="shared" si="0"/>
        <v>0</v>
      </c>
      <c r="AA20" s="56"/>
      <c r="AB20" s="57">
        <v>2000</v>
      </c>
      <c r="AC20" s="58"/>
      <c r="AD20" s="58"/>
      <c r="AE20" s="58">
        <f>6000+3500</f>
        <v>9500</v>
      </c>
      <c r="AF20" s="58"/>
      <c r="AG20" s="58"/>
      <c r="AH20" s="58"/>
      <c r="AI20" s="55">
        <f t="shared" si="1"/>
        <v>11500</v>
      </c>
    </row>
    <row r="21" spans="1:35" ht="18.75">
      <c r="A21" s="20"/>
      <c r="B21" s="21"/>
      <c r="C21" s="24"/>
      <c r="D21" s="29"/>
      <c r="E21" s="67" t="s">
        <v>25</v>
      </c>
      <c r="F21" s="57">
        <v>2146500</v>
      </c>
      <c r="G21" s="58"/>
      <c r="H21" s="58"/>
      <c r="I21" s="58">
        <v>63600</v>
      </c>
      <c r="J21" s="58">
        <v>383141</v>
      </c>
      <c r="K21" s="58">
        <v>50400</v>
      </c>
      <c r="L21" s="58">
        <v>598100</v>
      </c>
      <c r="M21" s="58">
        <v>45200</v>
      </c>
      <c r="N21" s="58">
        <v>13600</v>
      </c>
      <c r="O21" s="58">
        <v>45500</v>
      </c>
      <c r="P21" s="58">
        <f>130000+30000+8000</f>
        <v>168000</v>
      </c>
      <c r="Q21" s="58"/>
      <c r="R21" s="58"/>
      <c r="S21" s="58"/>
      <c r="T21" s="58"/>
      <c r="U21" s="58"/>
      <c r="V21" s="58"/>
      <c r="W21" s="58"/>
      <c r="X21" s="58"/>
      <c r="Y21" s="58">
        <f>596200+78200+219900</f>
        <v>894300</v>
      </c>
      <c r="Z21" s="55">
        <f t="shared" si="0"/>
        <v>4408341</v>
      </c>
      <c r="AA21" s="56"/>
      <c r="AB21" s="57"/>
      <c r="AC21" s="58"/>
      <c r="AD21" s="58"/>
      <c r="AE21" s="58"/>
      <c r="AF21" s="58"/>
      <c r="AG21" s="58"/>
      <c r="AH21" s="58"/>
      <c r="AI21" s="55">
        <f t="shared" si="1"/>
        <v>0</v>
      </c>
    </row>
    <row r="22" spans="1:35" ht="19.5" thickBot="1">
      <c r="A22" s="11">
        <v>13</v>
      </c>
      <c r="B22" s="12" t="s">
        <v>5</v>
      </c>
      <c r="C22" s="24">
        <v>0</v>
      </c>
      <c r="D22" s="30" t="s">
        <v>12</v>
      </c>
      <c r="E22" s="68" t="s">
        <v>13</v>
      </c>
      <c r="F22" s="59">
        <f>F11+F12+F13+F14+F15+F16+F17+F18+F19+F20+F21</f>
        <v>2146500</v>
      </c>
      <c r="G22" s="60">
        <f aca="true" t="shared" si="2" ref="G22:Y22">G11+G12+G13+G14+G15+G16+G17+G18+G19+G20+G21</f>
        <v>0</v>
      </c>
      <c r="H22" s="60">
        <f t="shared" si="2"/>
        <v>0</v>
      </c>
      <c r="I22" s="60">
        <f t="shared" si="2"/>
        <v>63600</v>
      </c>
      <c r="J22" s="60">
        <f t="shared" si="2"/>
        <v>383141</v>
      </c>
      <c r="K22" s="60">
        <f t="shared" si="2"/>
        <v>4684900</v>
      </c>
      <c r="L22" s="60">
        <f t="shared" si="2"/>
        <v>598100</v>
      </c>
      <c r="M22" s="60">
        <f t="shared" si="2"/>
        <v>45200</v>
      </c>
      <c r="N22" s="60">
        <f t="shared" si="2"/>
        <v>13600</v>
      </c>
      <c r="O22" s="60">
        <f t="shared" si="2"/>
        <v>45500</v>
      </c>
      <c r="P22" s="60">
        <f t="shared" si="2"/>
        <v>168000</v>
      </c>
      <c r="Q22" s="60">
        <f t="shared" si="2"/>
        <v>240000</v>
      </c>
      <c r="R22" s="60">
        <f t="shared" si="2"/>
        <v>0</v>
      </c>
      <c r="S22" s="60">
        <f t="shared" si="2"/>
        <v>3065000</v>
      </c>
      <c r="T22" s="60">
        <f t="shared" si="2"/>
        <v>311000</v>
      </c>
      <c r="U22" s="60">
        <f t="shared" si="2"/>
        <v>2820000</v>
      </c>
      <c r="V22" s="60">
        <f t="shared" si="2"/>
        <v>589000</v>
      </c>
      <c r="W22" s="60">
        <f t="shared" si="2"/>
        <v>0</v>
      </c>
      <c r="X22" s="60">
        <f t="shared" si="2"/>
        <v>200000</v>
      </c>
      <c r="Y22" s="60">
        <f t="shared" si="2"/>
        <v>894300</v>
      </c>
      <c r="Z22" s="61">
        <f t="shared" si="0"/>
        <v>16267841</v>
      </c>
      <c r="AA22" s="70">
        <f>AA11+AA12+AA13+AA14+AA15+AA16+AA17+AA18+AA19+AA20+AA21</f>
        <v>0</v>
      </c>
      <c r="AB22" s="59">
        <f aca="true" t="shared" si="3" ref="AB22:AH22">AB11+AB12+AB13+AB14+AB15+AB16+AB17+AB18+AB19+AB20+AB21</f>
        <v>15000</v>
      </c>
      <c r="AC22" s="60">
        <f t="shared" si="3"/>
        <v>260000</v>
      </c>
      <c r="AD22" s="60">
        <f t="shared" si="3"/>
        <v>594900</v>
      </c>
      <c r="AE22" s="60">
        <f t="shared" si="3"/>
        <v>392000</v>
      </c>
      <c r="AF22" s="60">
        <f t="shared" si="3"/>
        <v>13</v>
      </c>
      <c r="AG22" s="60">
        <f t="shared" si="3"/>
        <v>14</v>
      </c>
      <c r="AH22" s="60">
        <f t="shared" si="3"/>
        <v>0</v>
      </c>
      <c r="AI22" s="61">
        <f t="shared" si="1"/>
        <v>1261900</v>
      </c>
    </row>
    <row r="23" spans="1:35" ht="18.75" customHeight="1">
      <c r="A23" s="13"/>
      <c r="B23" s="3"/>
      <c r="C23" s="3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32"/>
      <c r="S23" s="31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49" s="17" customFormat="1" ht="12.75">
      <c r="A24" s="15"/>
      <c r="B24" s="16"/>
      <c r="C24" s="16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s="17" customFormat="1" ht="12.75">
      <c r="A25" s="15"/>
      <c r="B25" s="16"/>
      <c r="C25" s="16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3" ht="12.75">
      <c r="A26" s="18"/>
      <c r="B26" s="3"/>
      <c r="C26" s="3"/>
    </row>
    <row r="27" spans="1:3" ht="12.75">
      <c r="A27" s="18"/>
      <c r="B27" s="3"/>
      <c r="C27" s="3"/>
    </row>
    <row r="28" spans="1:3" ht="12.75">
      <c r="A28" s="18"/>
      <c r="B28" s="3"/>
      <c r="C28" s="3"/>
    </row>
    <row r="29" spans="1:3" ht="12.75">
      <c r="A29" s="18"/>
      <c r="B29" s="3"/>
      <c r="C29" s="3"/>
    </row>
    <row r="30" spans="1:3" ht="12.75">
      <c r="A30" s="18"/>
      <c r="B30" s="3"/>
      <c r="C30" s="3"/>
    </row>
    <row r="31" spans="1:3" ht="12.75">
      <c r="A31" s="18"/>
      <c r="B31" s="3"/>
      <c r="C31" s="3"/>
    </row>
    <row r="32" spans="1:3" ht="12.75">
      <c r="A32" s="18"/>
      <c r="B32" s="3"/>
      <c r="C32" s="3"/>
    </row>
    <row r="33" spans="1:3" ht="12.75">
      <c r="A33" s="18"/>
      <c r="B33" s="3"/>
      <c r="C33" s="3"/>
    </row>
    <row r="34" spans="1:3" ht="12.75">
      <c r="A34" s="18"/>
      <c r="B34" s="3"/>
      <c r="C34" s="3"/>
    </row>
    <row r="35" spans="1:3" ht="12.75">
      <c r="A35" s="18"/>
      <c r="B35" s="3"/>
      <c r="C35" s="3"/>
    </row>
    <row r="36" spans="1:3" ht="12.75">
      <c r="A36" s="18"/>
      <c r="B36" s="3"/>
      <c r="C36" s="3"/>
    </row>
    <row r="37" spans="1:3" ht="12.75">
      <c r="A37" s="18"/>
      <c r="B37" s="3"/>
      <c r="C37" s="3"/>
    </row>
    <row r="38" spans="1:3" ht="12.75">
      <c r="A38" s="18"/>
      <c r="B38" s="3"/>
      <c r="C38" s="3"/>
    </row>
    <row r="39" spans="1:3" ht="12.75">
      <c r="A39" s="18"/>
      <c r="B39" s="3"/>
      <c r="C39" s="3"/>
    </row>
    <row r="40" spans="1:3" ht="12.75">
      <c r="A40" s="18"/>
      <c r="B40" s="3"/>
      <c r="C40" s="3"/>
    </row>
    <row r="41" spans="1:3" ht="12.75">
      <c r="A41" s="18"/>
      <c r="B41" s="3"/>
      <c r="C41" s="3"/>
    </row>
    <row r="42" spans="1:3" ht="12.75">
      <c r="A42" s="18"/>
      <c r="B42" s="3"/>
      <c r="C42" s="3"/>
    </row>
    <row r="43" spans="1:3" ht="12.75">
      <c r="A43" s="18"/>
      <c r="B43" s="3"/>
      <c r="C43" s="3"/>
    </row>
    <row r="44" spans="1:3" ht="12.75">
      <c r="A44" s="18"/>
      <c r="B44" s="3"/>
      <c r="C44" s="3"/>
    </row>
    <row r="45" spans="1:3" ht="12.75">
      <c r="A45" s="18"/>
      <c r="B45" s="3"/>
      <c r="C45" s="3"/>
    </row>
    <row r="46" spans="1:3" ht="12.75">
      <c r="A46" s="18"/>
      <c r="B46" s="3"/>
      <c r="C46" s="3"/>
    </row>
    <row r="47" spans="1:3" ht="12.75">
      <c r="A47" s="18"/>
      <c r="B47" s="3"/>
      <c r="C47" s="3"/>
    </row>
    <row r="48" spans="1:3" ht="12.75">
      <c r="A48" s="18"/>
      <c r="B48" s="3"/>
      <c r="C48" s="3"/>
    </row>
    <row r="49" ht="44.25" customHeight="1">
      <c r="A49" s="18"/>
    </row>
    <row r="50" ht="12.75">
      <c r="A50" s="18"/>
    </row>
    <row r="51" ht="12.75">
      <c r="A51" s="18"/>
    </row>
    <row r="52" ht="15.75" thickBot="1">
      <c r="C52" s="19"/>
    </row>
    <row r="62" ht="45.75" customHeight="1"/>
  </sheetData>
  <sheetProtection/>
  <mergeCells count="24">
    <mergeCell ref="AG8:AH8"/>
    <mergeCell ref="AC8:AF8"/>
    <mergeCell ref="AI7:AI9"/>
    <mergeCell ref="L8:L9"/>
    <mergeCell ref="I8:I9"/>
    <mergeCell ref="J8:J9"/>
    <mergeCell ref="K8:K9"/>
    <mergeCell ref="M8:X8"/>
    <mergeCell ref="AC7:AH7"/>
    <mergeCell ref="AA7:AA9"/>
    <mergeCell ref="D6:D9"/>
    <mergeCell ref="Z7:Z9"/>
    <mergeCell ref="E6:E9"/>
    <mergeCell ref="Y8:Y9"/>
    <mergeCell ref="F7:F9"/>
    <mergeCell ref="H7:H9"/>
    <mergeCell ref="F5:H5"/>
    <mergeCell ref="AB6:AI6"/>
    <mergeCell ref="I7:Y7"/>
    <mergeCell ref="Y1:AI1"/>
    <mergeCell ref="Y2:AI2"/>
    <mergeCell ref="Y3:AI3"/>
    <mergeCell ref="Y4:AI4"/>
    <mergeCell ref="I5:O5"/>
  </mergeCells>
  <printOptions horizontalCentered="1"/>
  <pageMargins left="0.1968503937007874" right="0.1968503937007874" top="0.5905511811023623" bottom="0.5905511811023623" header="0.31496062992125984" footer="0.31496062992125984"/>
  <pageSetup fitToWidth="2" fitToHeight="1" horizontalDpi="600" verticalDpi="600" orientation="landscape" paperSize="9" scale="74" r:id="rId1"/>
  <colBreaks count="1" manualBreakCount="1">
    <brk id="17" max="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Користувач Windows</dc:creator>
  <cp:keywords/>
  <dc:description/>
  <cp:lastModifiedBy>Alex</cp:lastModifiedBy>
  <cp:lastPrinted>2020-10-23T06:18:36Z</cp:lastPrinted>
  <dcterms:created xsi:type="dcterms:W3CDTF">2018-12-18T13:06:44Z</dcterms:created>
  <dcterms:modified xsi:type="dcterms:W3CDTF">2020-11-02T13:18:58Z</dcterms:modified>
  <cp:category/>
  <cp:version/>
  <cp:contentType/>
  <cp:contentStatus/>
</cp:coreProperties>
</file>